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2" windowWidth="15312" windowHeight="7968"/>
  </bookViews>
  <sheets>
    <sheet name="Landesliga" sheetId="1" r:id="rId1"/>
    <sheet name="1. Spieltag" sheetId="2" r:id="rId2"/>
    <sheet name="2. Spieltag" sheetId="3" r:id="rId3"/>
    <sheet name="3. Spieltag" sheetId="4" r:id="rId4"/>
    <sheet name="Verweise" sheetId="5" r:id="rId5"/>
    <sheet name="Endstand Landesliga" sheetId="6" r:id="rId6"/>
  </sheets>
  <calcPr calcId="145621"/>
</workbook>
</file>

<file path=xl/calcChain.xml><?xml version="1.0" encoding="utf-8"?>
<calcChain xmlns="http://schemas.openxmlformats.org/spreadsheetml/2006/main">
  <c r="B25" i="6" l="1"/>
  <c r="B23" i="6"/>
  <c r="B21" i="6"/>
  <c r="B19" i="6"/>
  <c r="B17" i="6"/>
  <c r="B15" i="6"/>
  <c r="B13" i="6"/>
  <c r="B11" i="6"/>
  <c r="B9" i="6"/>
  <c r="B7" i="6"/>
  <c r="B5" i="6"/>
  <c r="B3" i="6"/>
  <c r="I53" i="4"/>
  <c r="G53" i="4"/>
  <c r="F49" i="4"/>
  <c r="C49" i="4"/>
  <c r="F48" i="4"/>
  <c r="C48" i="4"/>
  <c r="F47" i="4"/>
  <c r="C47" i="4"/>
  <c r="F45" i="4"/>
  <c r="C45" i="4"/>
  <c r="F44" i="4"/>
  <c r="C44" i="4"/>
  <c r="F43" i="4"/>
  <c r="C43" i="4"/>
  <c r="F41" i="4"/>
  <c r="C41" i="4"/>
  <c r="F40" i="4"/>
  <c r="C40" i="4"/>
  <c r="F39" i="4"/>
  <c r="C39" i="4"/>
  <c r="F37" i="4"/>
  <c r="C37" i="4"/>
  <c r="F36" i="4"/>
  <c r="C36" i="4"/>
  <c r="F35" i="4"/>
  <c r="C35" i="4"/>
  <c r="F33" i="4"/>
  <c r="C33" i="4"/>
  <c r="F32" i="4"/>
  <c r="C32" i="4"/>
  <c r="F31" i="4"/>
  <c r="C31" i="4"/>
  <c r="F29" i="4"/>
  <c r="C29" i="4"/>
  <c r="F28" i="4"/>
  <c r="C28" i="4"/>
  <c r="F27" i="4"/>
  <c r="C27" i="4"/>
  <c r="F25" i="4"/>
  <c r="C25" i="4"/>
  <c r="F24" i="4"/>
  <c r="C24" i="4"/>
  <c r="F23" i="4"/>
  <c r="C23" i="4"/>
  <c r="F21" i="4"/>
  <c r="C21" i="4"/>
  <c r="F20" i="4"/>
  <c r="C20" i="4"/>
  <c r="F19" i="4"/>
  <c r="C19" i="4"/>
  <c r="F17" i="4"/>
  <c r="C17" i="4"/>
  <c r="F16" i="4"/>
  <c r="C16" i="4"/>
  <c r="F15" i="4"/>
  <c r="C15" i="4"/>
  <c r="F13" i="4"/>
  <c r="C13" i="4"/>
  <c r="F12" i="4"/>
  <c r="C12" i="4"/>
  <c r="F11" i="4"/>
  <c r="C11" i="4"/>
  <c r="F9" i="4"/>
  <c r="C9" i="4"/>
  <c r="F8" i="4"/>
  <c r="C8" i="4"/>
  <c r="F7" i="4"/>
  <c r="C7" i="4"/>
  <c r="F5" i="4"/>
  <c r="C5" i="4"/>
  <c r="F4" i="4"/>
  <c r="C4" i="4"/>
  <c r="F3" i="4"/>
  <c r="C3" i="4"/>
  <c r="I53" i="3"/>
  <c r="G53" i="3"/>
  <c r="F31" i="3"/>
  <c r="C31" i="3"/>
  <c r="F28" i="3"/>
  <c r="C28" i="3"/>
  <c r="F27" i="3"/>
  <c r="C27" i="3"/>
  <c r="F24" i="3"/>
  <c r="C24" i="3"/>
  <c r="F23" i="3"/>
  <c r="C23" i="3"/>
  <c r="F20" i="3"/>
  <c r="C20" i="3"/>
  <c r="F19" i="3"/>
  <c r="C19" i="3"/>
  <c r="F16" i="3"/>
  <c r="C16" i="3"/>
  <c r="F15" i="3"/>
  <c r="C15" i="3"/>
  <c r="F12" i="3"/>
  <c r="C12" i="3"/>
  <c r="F11" i="3"/>
  <c r="C11" i="3"/>
  <c r="F8" i="3"/>
  <c r="C8" i="3"/>
  <c r="F7" i="3"/>
  <c r="C7" i="3"/>
  <c r="F4" i="3"/>
  <c r="C4" i="3"/>
  <c r="F3" i="3"/>
  <c r="C3" i="3"/>
  <c r="I53" i="2"/>
  <c r="G53" i="2"/>
  <c r="F31" i="2"/>
  <c r="C31" i="2"/>
  <c r="F28" i="2"/>
  <c r="C28" i="2"/>
  <c r="F27" i="2"/>
  <c r="C27" i="2"/>
  <c r="F24" i="2"/>
  <c r="C24" i="2"/>
  <c r="F23" i="2"/>
  <c r="C23" i="2"/>
  <c r="F20" i="2"/>
  <c r="C20" i="2"/>
  <c r="F19" i="2"/>
  <c r="C19" i="2"/>
  <c r="F16" i="2"/>
  <c r="C16" i="2"/>
  <c r="F15" i="2"/>
  <c r="C15" i="2"/>
  <c r="F12" i="2"/>
  <c r="C12" i="2"/>
  <c r="F11" i="2"/>
  <c r="C11" i="2"/>
  <c r="F8" i="2"/>
  <c r="C8" i="2"/>
  <c r="F7" i="2"/>
  <c r="C7" i="2"/>
  <c r="F4" i="2"/>
  <c r="C4" i="2"/>
  <c r="F3" i="2"/>
  <c r="C3" i="2"/>
  <c r="AR32" i="1"/>
  <c r="AP32" i="1"/>
  <c r="AO32" i="1"/>
  <c r="AM32" i="1"/>
  <c r="AT31" i="1"/>
  <c r="AS31" i="1"/>
  <c r="AR31" i="1"/>
  <c r="AP31" i="1"/>
  <c r="AI31" i="1"/>
  <c r="AG31" i="1"/>
  <c r="AF31" i="1"/>
  <c r="AD31" i="1"/>
  <c r="AC31" i="1"/>
  <c r="AA31" i="1"/>
  <c r="Z31" i="1"/>
  <c r="X31" i="1"/>
  <c r="W31" i="1"/>
  <c r="U31" i="1"/>
  <c r="T31" i="1"/>
  <c r="R31" i="1"/>
  <c r="Q31" i="1"/>
  <c r="O31" i="1"/>
  <c r="N31" i="1"/>
  <c r="L31" i="1"/>
  <c r="K31" i="1"/>
  <c r="I31" i="1"/>
  <c r="H31" i="1"/>
  <c r="F31" i="1"/>
  <c r="E31" i="1"/>
  <c r="C31" i="1"/>
  <c r="AO30" i="1"/>
  <c r="AM30" i="1"/>
  <c r="AI30" i="1"/>
  <c r="AG30" i="1"/>
  <c r="AF30" i="1"/>
  <c r="AD30" i="1"/>
  <c r="AC30" i="1"/>
  <c r="AA30" i="1"/>
  <c r="Z30" i="1"/>
  <c r="X30" i="1"/>
  <c r="W30" i="1"/>
  <c r="U30" i="1"/>
  <c r="T30" i="1"/>
  <c r="R30" i="1"/>
  <c r="Q30" i="1"/>
  <c r="O30" i="1"/>
  <c r="N30" i="1"/>
  <c r="L30" i="1"/>
  <c r="K30" i="1"/>
  <c r="I30" i="1"/>
  <c r="H30" i="1"/>
  <c r="F30" i="1"/>
  <c r="E30" i="1"/>
  <c r="C30" i="1"/>
  <c r="A30" i="1"/>
  <c r="AT29" i="1"/>
  <c r="AS29" i="1"/>
  <c r="AR29" i="1"/>
  <c r="AP29" i="1"/>
  <c r="AL29" i="1"/>
  <c r="AJ29" i="1"/>
  <c r="AF29" i="1"/>
  <c r="AD29" i="1"/>
  <c r="AC29" i="1"/>
  <c r="AA29" i="1"/>
  <c r="Z29" i="1"/>
  <c r="X29" i="1"/>
  <c r="W29" i="1"/>
  <c r="U29" i="1"/>
  <c r="T29" i="1"/>
  <c r="R29" i="1"/>
  <c r="Q29" i="1"/>
  <c r="O29" i="1"/>
  <c r="N29" i="1"/>
  <c r="L29" i="1"/>
  <c r="K29" i="1"/>
  <c r="I29" i="1"/>
  <c r="H29" i="1"/>
  <c r="F29" i="1"/>
  <c r="E29" i="1"/>
  <c r="C29" i="1"/>
  <c r="AO28" i="1"/>
  <c r="AM28" i="1"/>
  <c r="AL28" i="1"/>
  <c r="AJ28" i="1"/>
  <c r="AF28" i="1"/>
  <c r="AD28" i="1"/>
  <c r="AC28" i="1"/>
  <c r="AA28" i="1"/>
  <c r="Z28" i="1"/>
  <c r="X28" i="1"/>
  <c r="W28" i="1"/>
  <c r="U28" i="1"/>
  <c r="T28" i="1"/>
  <c r="R28" i="1"/>
  <c r="Q28" i="1"/>
  <c r="O28" i="1"/>
  <c r="N28" i="1"/>
  <c r="L28" i="1"/>
  <c r="K28" i="1"/>
  <c r="I28" i="1"/>
  <c r="H28" i="1"/>
  <c r="F28" i="1"/>
  <c r="E28" i="1"/>
  <c r="C28" i="1"/>
  <c r="A28" i="1"/>
  <c r="AT27" i="1"/>
  <c r="AS27" i="1"/>
  <c r="AR27" i="1"/>
  <c r="AP27" i="1"/>
  <c r="AL27" i="1"/>
  <c r="AJ27" i="1"/>
  <c r="AI27" i="1"/>
  <c r="AG27" i="1"/>
  <c r="AC27" i="1"/>
  <c r="AA27" i="1"/>
  <c r="Z27" i="1"/>
  <c r="X27" i="1"/>
  <c r="W27" i="1"/>
  <c r="U27" i="1"/>
  <c r="T27" i="1"/>
  <c r="R27" i="1"/>
  <c r="Q27" i="1"/>
  <c r="O27" i="1"/>
  <c r="N27" i="1"/>
  <c r="L27" i="1"/>
  <c r="K27" i="1"/>
  <c r="I27" i="1"/>
  <c r="H27" i="1"/>
  <c r="F27" i="1"/>
  <c r="E27" i="1"/>
  <c r="C27" i="1"/>
  <c r="AO26" i="1"/>
  <c r="AM26" i="1"/>
  <c r="AL26" i="1"/>
  <c r="AJ26" i="1"/>
  <c r="AI26" i="1"/>
  <c r="AG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A26" i="1"/>
  <c r="AT25" i="1"/>
  <c r="AS25" i="1"/>
  <c r="AR25" i="1"/>
  <c r="AP25" i="1"/>
  <c r="AL25" i="1"/>
  <c r="AJ25" i="1"/>
  <c r="AI25" i="1"/>
  <c r="AG25" i="1"/>
  <c r="AF25" i="1"/>
  <c r="AD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AO24" i="1"/>
  <c r="AM24" i="1"/>
  <c r="AL24" i="1"/>
  <c r="AJ24" i="1"/>
  <c r="AI24" i="1"/>
  <c r="AG24" i="1"/>
  <c r="AF24" i="1"/>
  <c r="AD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A24" i="1"/>
  <c r="AT23" i="1"/>
  <c r="AS23" i="1"/>
  <c r="AR23" i="1"/>
  <c r="AP23" i="1"/>
  <c r="AL23" i="1"/>
  <c r="AJ23" i="1"/>
  <c r="AI23" i="1"/>
  <c r="AG23" i="1"/>
  <c r="AF23" i="1"/>
  <c r="AD23" i="1"/>
  <c r="AC23" i="1"/>
  <c r="AA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AO22" i="1"/>
  <c r="AM22" i="1"/>
  <c r="AL22" i="1"/>
  <c r="AJ22" i="1"/>
  <c r="AI22" i="1"/>
  <c r="AG22" i="1"/>
  <c r="AF22" i="1"/>
  <c r="AD22" i="1"/>
  <c r="AC22" i="1"/>
  <c r="AA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A22" i="1"/>
  <c r="AT21" i="1"/>
  <c r="AS21" i="1"/>
  <c r="AR21" i="1"/>
  <c r="AP21" i="1"/>
  <c r="AL21" i="1"/>
  <c r="AJ21" i="1"/>
  <c r="AI21" i="1"/>
  <c r="AG21" i="1"/>
  <c r="AF21" i="1"/>
  <c r="AD21" i="1"/>
  <c r="AC21" i="1"/>
  <c r="AA21" i="1"/>
  <c r="Z21" i="1"/>
  <c r="X21" i="1"/>
  <c r="T21" i="1"/>
  <c r="R21" i="1"/>
  <c r="Q21" i="1"/>
  <c r="O21" i="1"/>
  <c r="N21" i="1"/>
  <c r="L21" i="1"/>
  <c r="K21" i="1"/>
  <c r="I21" i="1"/>
  <c r="H21" i="1"/>
  <c r="F21" i="1"/>
  <c r="E21" i="1"/>
  <c r="C21" i="1"/>
  <c r="AO20" i="1"/>
  <c r="AM20" i="1"/>
  <c r="AL20" i="1"/>
  <c r="AJ20" i="1"/>
  <c r="AI20" i="1"/>
  <c r="AG20" i="1"/>
  <c r="AF20" i="1"/>
  <c r="AD20" i="1"/>
  <c r="AC20" i="1"/>
  <c r="AA20" i="1"/>
  <c r="Z20" i="1"/>
  <c r="X20" i="1"/>
  <c r="T20" i="1"/>
  <c r="R20" i="1"/>
  <c r="Q20" i="1"/>
  <c r="O20" i="1"/>
  <c r="N20" i="1"/>
  <c r="L20" i="1"/>
  <c r="K20" i="1"/>
  <c r="I20" i="1"/>
  <c r="H20" i="1"/>
  <c r="F20" i="1"/>
  <c r="E20" i="1"/>
  <c r="C20" i="1"/>
  <c r="A20" i="1"/>
  <c r="AT19" i="1"/>
  <c r="AS19" i="1"/>
  <c r="AR19" i="1"/>
  <c r="AP19" i="1"/>
  <c r="AL19" i="1"/>
  <c r="AJ19" i="1"/>
  <c r="AI19" i="1"/>
  <c r="AF19" i="1"/>
  <c r="AD19" i="1"/>
  <c r="AC19" i="1"/>
  <c r="AA19" i="1"/>
  <c r="Z19" i="1"/>
  <c r="X19" i="1"/>
  <c r="W19" i="1"/>
  <c r="U19" i="1"/>
  <c r="Q19" i="1"/>
  <c r="O19" i="1"/>
  <c r="N19" i="1"/>
  <c r="L19" i="1"/>
  <c r="K19" i="1"/>
  <c r="I19" i="1"/>
  <c r="H19" i="1"/>
  <c r="F19" i="1"/>
  <c r="E19" i="1"/>
  <c r="C19" i="1"/>
  <c r="AO18" i="1"/>
  <c r="AM18" i="1"/>
  <c r="AL18" i="1"/>
  <c r="AJ18" i="1"/>
  <c r="AF18" i="1"/>
  <c r="AD18" i="1"/>
  <c r="AC18" i="1"/>
  <c r="Z18" i="1"/>
  <c r="X18" i="1"/>
  <c r="W18" i="1"/>
  <c r="U18" i="1"/>
  <c r="Q18" i="1"/>
  <c r="O18" i="1"/>
  <c r="N18" i="1"/>
  <c r="L18" i="1"/>
  <c r="K18" i="1"/>
  <c r="I18" i="1"/>
  <c r="H18" i="1"/>
  <c r="F18" i="1"/>
  <c r="E18" i="1"/>
  <c r="C18" i="1"/>
  <c r="A18" i="1"/>
  <c r="AT17" i="1"/>
  <c r="AS17" i="1"/>
  <c r="AR17" i="1"/>
  <c r="AP17" i="1"/>
  <c r="AL17" i="1"/>
  <c r="AJ17" i="1"/>
  <c r="AI17" i="1"/>
  <c r="AG17" i="1"/>
  <c r="AF17" i="1"/>
  <c r="AD17" i="1"/>
  <c r="AC17" i="1"/>
  <c r="AA17" i="1"/>
  <c r="Z17" i="1"/>
  <c r="X17" i="1"/>
  <c r="W17" i="1"/>
  <c r="U17" i="1"/>
  <c r="T17" i="1"/>
  <c r="R17" i="1"/>
  <c r="N17" i="1"/>
  <c r="L17" i="1"/>
  <c r="K17" i="1"/>
  <c r="I17" i="1"/>
  <c r="H17" i="1"/>
  <c r="F17" i="1"/>
  <c r="E17" i="1"/>
  <c r="C17" i="1"/>
  <c r="AO16" i="1"/>
  <c r="AM16" i="1"/>
  <c r="AL16" i="1"/>
  <c r="AJ16" i="1"/>
  <c r="AI16" i="1"/>
  <c r="AG16" i="1"/>
  <c r="AF16" i="1"/>
  <c r="AD16" i="1"/>
  <c r="AC16" i="1"/>
  <c r="AA16" i="1"/>
  <c r="Z16" i="1"/>
  <c r="X16" i="1"/>
  <c r="W16" i="1"/>
  <c r="U16" i="1"/>
  <c r="T16" i="1"/>
  <c r="R16" i="1"/>
  <c r="N16" i="1"/>
  <c r="L16" i="1"/>
  <c r="K16" i="1"/>
  <c r="I16" i="1"/>
  <c r="H16" i="1"/>
  <c r="F16" i="1"/>
  <c r="E16" i="1"/>
  <c r="C16" i="1"/>
  <c r="A16" i="1"/>
  <c r="AT15" i="1"/>
  <c r="AS15" i="1"/>
  <c r="AR15" i="1"/>
  <c r="AP15" i="1"/>
  <c r="AL15" i="1"/>
  <c r="AJ15" i="1"/>
  <c r="AI15" i="1"/>
  <c r="AG15" i="1"/>
  <c r="AF15" i="1"/>
  <c r="AD15" i="1"/>
  <c r="AC15" i="1"/>
  <c r="AA15" i="1"/>
  <c r="Z15" i="1"/>
  <c r="X15" i="1"/>
  <c r="W15" i="1"/>
  <c r="U15" i="1"/>
  <c r="T15" i="1"/>
  <c r="R15" i="1"/>
  <c r="Q15" i="1"/>
  <c r="O15" i="1"/>
  <c r="K15" i="1"/>
  <c r="I15" i="1"/>
  <c r="H15" i="1"/>
  <c r="F15" i="1"/>
  <c r="E15" i="1"/>
  <c r="C15" i="1"/>
  <c r="AO14" i="1"/>
  <c r="AM14" i="1"/>
  <c r="AL14" i="1"/>
  <c r="AJ14" i="1"/>
  <c r="AI14" i="1"/>
  <c r="AG14" i="1"/>
  <c r="AF14" i="1"/>
  <c r="AD14" i="1"/>
  <c r="AC14" i="1"/>
  <c r="AA14" i="1"/>
  <c r="Z14" i="1"/>
  <c r="X14" i="1"/>
  <c r="W14" i="1"/>
  <c r="U14" i="1"/>
  <c r="T14" i="1"/>
  <c r="R14" i="1"/>
  <c r="Q14" i="1"/>
  <c r="O14" i="1"/>
  <c r="K14" i="1"/>
  <c r="I14" i="1"/>
  <c r="H14" i="1"/>
  <c r="F14" i="1"/>
  <c r="E14" i="1"/>
  <c r="C14" i="1"/>
  <c r="A14" i="1"/>
  <c r="AT13" i="1"/>
  <c r="AS13" i="1"/>
  <c r="AR13" i="1"/>
  <c r="AP13" i="1"/>
  <c r="AL13" i="1"/>
  <c r="AJ13" i="1"/>
  <c r="AI13" i="1"/>
  <c r="AG13" i="1"/>
  <c r="AF13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H13" i="1"/>
  <c r="F13" i="1"/>
  <c r="E13" i="1"/>
  <c r="C13" i="1"/>
  <c r="AO12" i="1"/>
  <c r="AM12" i="1"/>
  <c r="AL12" i="1"/>
  <c r="AJ12" i="1"/>
  <c r="AI12" i="1"/>
  <c r="AG12" i="1"/>
  <c r="AF12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H12" i="1"/>
  <c r="F12" i="1"/>
  <c r="E12" i="1"/>
  <c r="C12" i="1"/>
  <c r="A12" i="1"/>
  <c r="AT11" i="1"/>
  <c r="AS11" i="1"/>
  <c r="AR11" i="1"/>
  <c r="AP11" i="1"/>
  <c r="AL11" i="1"/>
  <c r="AJ11" i="1"/>
  <c r="AI11" i="1"/>
  <c r="AG11" i="1"/>
  <c r="AF11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E11" i="1"/>
  <c r="C11" i="1"/>
  <c r="AO10" i="1"/>
  <c r="AM10" i="1"/>
  <c r="AL10" i="1"/>
  <c r="AJ10" i="1"/>
  <c r="AI10" i="1"/>
  <c r="AG10" i="1"/>
  <c r="AF10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E10" i="1"/>
  <c r="C10" i="1"/>
  <c r="A10" i="1"/>
  <c r="AT9" i="1"/>
  <c r="AS9" i="1"/>
  <c r="AR9" i="1"/>
  <c r="AL9" i="1"/>
  <c r="AJ9" i="1"/>
  <c r="AI9" i="1"/>
  <c r="AF9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AO8" i="1"/>
  <c r="AM8" i="1"/>
  <c r="AL8" i="1"/>
  <c r="AJ8" i="1"/>
  <c r="AI8" i="1"/>
  <c r="AF8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A8" i="1"/>
  <c r="AJ6" i="1"/>
  <c r="AG6" i="1"/>
  <c r="AD6" i="1"/>
  <c r="AA6" i="1"/>
  <c r="X6" i="1"/>
  <c r="U6" i="1"/>
  <c r="R6" i="1"/>
  <c r="O6" i="1"/>
  <c r="L6" i="1"/>
  <c r="I6" i="1"/>
  <c r="F6" i="1"/>
  <c r="C6" i="1"/>
</calcChain>
</file>

<file path=xl/sharedStrings.xml><?xml version="1.0" encoding="utf-8"?>
<sst xmlns="http://schemas.openxmlformats.org/spreadsheetml/2006/main" count="575" uniqueCount="75">
  <si>
    <t>Mannschaften</t>
  </si>
  <si>
    <t>Treffer plus</t>
  </si>
  <si>
    <t>Treffer minus</t>
  </si>
  <si>
    <t>Punkte plus</t>
  </si>
  <si>
    <t>Punkte minus</t>
  </si>
  <si>
    <t>Platz</t>
  </si>
  <si>
    <t>Treffer  dif.</t>
  </si>
  <si>
    <t>Nr.</t>
  </si>
  <si>
    <t>:</t>
  </si>
  <si>
    <t xml:space="preserve"> </t>
  </si>
  <si>
    <t>Spiel-Runde</t>
  </si>
  <si>
    <t>Summe</t>
  </si>
  <si>
    <t>Summe Gegenüberstellung</t>
  </si>
  <si>
    <t xml:space="preserve">  </t>
  </si>
  <si>
    <t>Gesamt Summe 1. Spieltag</t>
  </si>
  <si>
    <t>Ergebnis</t>
  </si>
  <si>
    <t>Stadthagen</t>
  </si>
  <si>
    <t>Gelsenkirchen II</t>
  </si>
  <si>
    <t>Gelsenkirchen I</t>
  </si>
  <si>
    <t>Stolberg</t>
  </si>
  <si>
    <t>Nordwalde I</t>
  </si>
  <si>
    <t>Nordwalde II</t>
  </si>
  <si>
    <t>Herne I</t>
  </si>
  <si>
    <t>Mettmann I</t>
  </si>
  <si>
    <t>Thiemann-Schulte, B.</t>
  </si>
  <si>
    <t>Boelte, B.</t>
  </si>
  <si>
    <t>Rysak, K.</t>
  </si>
  <si>
    <t>Rysak, M.</t>
  </si>
  <si>
    <t>Martin, K.</t>
  </si>
  <si>
    <t>Gesamt Summe 3. Spieltag</t>
  </si>
  <si>
    <t>Gesamt Summe 2. Spieltag</t>
  </si>
  <si>
    <t>Treffer</t>
  </si>
  <si>
    <t>Punkte</t>
  </si>
  <si>
    <t xml:space="preserve"> : </t>
  </si>
  <si>
    <t>Bemerkungen</t>
  </si>
  <si>
    <t xml:space="preserve"> 2 : 0 </t>
  </si>
  <si>
    <t xml:space="preserve"> 0 : 2 </t>
  </si>
  <si>
    <t>Die 3 haben untereinander</t>
  </si>
  <si>
    <t>jeweils 2:2 Punkte; daher</t>
  </si>
  <si>
    <t>zählt die Trefferdifferenz</t>
  </si>
  <si>
    <t>der 3 untereinander.</t>
  </si>
  <si>
    <t xml:space="preserve"> 21:19  =  +2</t>
  </si>
  <si>
    <t xml:space="preserve"> 16:16  =  +-0</t>
  </si>
  <si>
    <t xml:space="preserve"> 17:19  =  -2</t>
  </si>
  <si>
    <t>Absteiger in die Oberliga</t>
  </si>
  <si>
    <t xml:space="preserve"> 2 : 0     Teilnehmer DM</t>
  </si>
  <si>
    <t xml:space="preserve"> 0 : 2     Teilnehmer DM</t>
  </si>
  <si>
    <t>Mettmann II</t>
  </si>
  <si>
    <t>Espelkamp I</t>
  </si>
  <si>
    <t>Gütersloh I</t>
  </si>
  <si>
    <t>Mettingen I</t>
  </si>
  <si>
    <t>1. Spieltag (21.01.2023) Gelsenkirchen</t>
  </si>
  <si>
    <t>2. Spieltag (28.01.2023) Nordwalde</t>
  </si>
  <si>
    <t>3. Spieltag (25.03.2023) Mettmann</t>
  </si>
  <si>
    <t xml:space="preserve">*)  2 : 0 </t>
  </si>
  <si>
    <t xml:space="preserve">*)  0 : 2 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</si>
  <si>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</si>
  <si>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</si>
  <si>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</si>
  <si>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</si>
  <si>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</si>
  <si>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**) 2 : 0 </t>
  </si>
  <si>
    <t xml:space="preserve">**) 0 : 2 </t>
  </si>
  <si>
    <t xml:space="preserve">6. </t>
  </si>
  <si>
    <t xml:space="preserve">7. </t>
  </si>
  <si>
    <t xml:space="preserve">8. </t>
  </si>
  <si>
    <t xml:space="preserve">***) 2 : 0 </t>
  </si>
  <si>
    <t xml:space="preserve">9. </t>
  </si>
  <si>
    <t xml:space="preserve">***) 0 : 2 </t>
  </si>
  <si>
    <t xml:space="preserve">10. </t>
  </si>
  <si>
    <t xml:space="preserve">11. </t>
  </si>
  <si>
    <t xml:space="preserve">12. </t>
  </si>
  <si>
    <t>Abstieg in Oberliga</t>
  </si>
  <si>
    <t>Teilnahme DM</t>
  </si>
  <si>
    <t>Verzichtet auf Teilnahme 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</si>
</sst>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name val="Calibri"/>
    </font>
    <font>
      <sz val="12"/>
      <color rgb="FF000000"/>
      <name val="Arial"/>
    </font>
    <font>
      <b/>
      <sz val="12"/>
      <color rgb="FF000000"/>
      <name val="Arial"/>
    </font>
    <font>
      <b/>
      <sz val="12"/>
      <name val="Arial"/>
    </font>
    <font>
      <sz val="11"/>
      <name val="Arial"/>
    </font>
    <font>
      <b/>
      <sz val="11"/>
      <name val="Arial"/>
    </font>
    <font>
      <b/>
      <sz val="11"/>
      <name val="MS Sans Serif"/>
    </font>
    <font>
      <b/>
      <sz val="11"/>
      <color indexed="8"/>
      <name val="MS Sans Serif"/>
    </font>
    <font>
      <b/>
      <sz val="11"/>
      <color indexed="8"/>
      <name val="Arial"/>
    </font>
    <font>
      <sz val="11"/>
      <color indexed="8"/>
      <name val="Arial"/>
    </font>
    <font>
      <i/>
      <sz val="11"/>
      <color indexed="8"/>
      <name val="Arial"/>
    </font>
    <font>
      <b/>
      <sz val="12"/>
      <color indexed="8"/>
      <name val="Arial"/>
    </font>
    <font>
      <sz val="12"/>
      <color indexed="8"/>
      <name val="Arial"/>
    </font>
    <font>
      <sz val="11"/>
      <color rgb="FF000000"/>
      <name val="Arial"/>
    </font>
    <font>
      <sz val="12"/>
      <name val="Arial"/>
    </font>
    <font>
      <b/>
      <sz val="11"/>
      <color rgb="FFFF0000"/>
      <name val="Arial"/>
    </font>
    <font>
      <sz val="11"/>
      <color rgb="FF000000"/>
      <name val="Calibri"/>
    </font>
    <font>
      <sz val="18"/>
      <color rgb="FF000000"/>
      <name val="Calibri"/>
    </font>
    <font>
      <sz val="16"/>
      <color rgb="FF000000"/>
      <name val="Calibri"/>
    </font>
    <font>
      <b/>
      <sz val="16"/>
      <color rgb="FF000000"/>
      <name val="Calibri"/>
    </font>
    <font>
      <sz val="18"/>
      <color indexed="8"/>
      <name val="Arial"/>
    </font>
    <font>
      <sz val="14"/>
      <color rgb="FF000000"/>
      <name val="Calibri"/>
    </font>
    <font>
      <b/>
      <sz val="18"/>
      <color rgb="FF000000"/>
      <name val="Calibri"/>
    </font>
    <font>
      <sz val="11"/>
      <color rgb="FF000000"/>
      <name val="Calibri"/>
    </font>
    <font>
      <b/>
      <sz val="14"/>
      <color rgb="FF000000"/>
      <name val="Arial"/>
      <family val="2"/>
    </font>
    <font>
      <sz val="12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C6D9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5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23" fillId="0" borderId="0">
      <protection locked="0"/>
    </xf>
  </cellStyleXfs>
  <cellXfs count="198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/>
    <xf numFmtId="0" fontId="5" fillId="3" borderId="6" xfId="0" applyFont="1" applyFill="1" applyBorder="1" applyAlignment="1">
      <alignment horizontal="center" vertical="center" textRotation="90"/>
    </xf>
    <xf numFmtId="0" fontId="5" fillId="0" borderId="5" xfId="0" applyFont="1" applyFill="1" applyBorder="1" applyAlignment="1">
      <alignment horizontal="center" vertical="center"/>
    </xf>
    <xf numFmtId="0" fontId="5" fillId="3" borderId="4" xfId="0" quotePrefix="1" applyFont="1" applyFill="1" applyBorder="1" applyAlignment="1">
      <alignment horizontal="center" vertical="center" textRotation="90"/>
    </xf>
    <xf numFmtId="0" fontId="6" fillId="0" borderId="7" xfId="0" applyFont="1" applyFill="1" applyBorder="1" applyAlignment="1">
      <alignment horizontal="center" vertical="center"/>
    </xf>
    <xf numFmtId="0" fontId="5" fillId="3" borderId="2" xfId="0" quotePrefix="1" applyFont="1" applyFill="1" applyBorder="1" applyAlignment="1">
      <alignment horizontal="center" vertical="center" textRotation="90"/>
    </xf>
    <xf numFmtId="0" fontId="5" fillId="3" borderId="1" xfId="0" applyFont="1" applyFill="1" applyBorder="1" applyAlignment="1">
      <alignment horizontal="center" vertical="center" textRotation="90"/>
    </xf>
    <xf numFmtId="0" fontId="5" fillId="3" borderId="8" xfId="0" applyFont="1" applyFill="1" applyBorder="1" applyAlignment="1">
      <alignment horizontal="center" vertical="center" textRotation="90"/>
    </xf>
    <xf numFmtId="0" fontId="1" fillId="0" borderId="0" xfId="0" applyFo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6" borderId="27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9" fillId="6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9" fillId="6" borderId="31" xfId="0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/>
    </xf>
    <xf numFmtId="0" fontId="9" fillId="7" borderId="31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6" borderId="30" xfId="0" applyFont="1" applyFill="1" applyBorder="1" applyAlignment="1">
      <alignment horizontal="center" vertical="center"/>
    </xf>
    <xf numFmtId="20" fontId="1" fillId="0" borderId="0" xfId="0" applyNumberFormat="1" applyFont="1" applyAlignment="1"/>
    <xf numFmtId="0" fontId="9" fillId="4" borderId="29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8" xfId="1" applyNumberFormat="1" applyFont="1" applyFill="1" applyBorder="1" applyAlignment="1" applyProtection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8" fillId="0" borderId="35" xfId="0" quotePrefix="1" applyFont="1" applyBorder="1" applyAlignment="1">
      <alignment horizontal="center" vertical="center" wrapText="1"/>
    </xf>
    <xf numFmtId="0" fontId="9" fillId="0" borderId="35" xfId="0" quotePrefix="1" applyFont="1" applyBorder="1" applyAlignment="1">
      <alignment horizontal="center" vertical="center" wrapText="1"/>
    </xf>
    <xf numFmtId="0" fontId="11" fillId="0" borderId="0" xfId="0" applyFont="1" applyBorder="1" applyAlignment="1"/>
    <xf numFmtId="0" fontId="9" fillId="0" borderId="35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left" vertical="center"/>
    </xf>
    <xf numFmtId="0" fontId="8" fillId="0" borderId="35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9" fillId="6" borderId="37" xfId="0" applyFont="1" applyFill="1" applyBorder="1" applyAlignment="1" applyProtection="1">
      <alignment horizontal="center" vertical="center"/>
      <protection locked="0"/>
    </xf>
    <xf numFmtId="0" fontId="8" fillId="6" borderId="35" xfId="0" applyFont="1" applyFill="1" applyBorder="1" applyAlignment="1">
      <alignment horizontal="center" vertical="center"/>
    </xf>
    <xf numFmtId="0" fontId="9" fillId="6" borderId="33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/>
    <xf numFmtId="0" fontId="9" fillId="0" borderId="37" xfId="0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/>
    <xf numFmtId="0" fontId="9" fillId="0" borderId="40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>
      <alignment horizontal="center" vertical="center"/>
    </xf>
    <xf numFmtId="0" fontId="9" fillId="0" borderId="41" xfId="0" applyFont="1" applyFill="1" applyBorder="1" applyAlignment="1" applyProtection="1">
      <alignment horizontal="center" vertical="center"/>
      <protection locked="0"/>
    </xf>
    <xf numFmtId="0" fontId="13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14" fillId="0" borderId="0" xfId="0" applyFont="1" applyAlignment="1"/>
    <xf numFmtId="0" fontId="8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15" fillId="0" borderId="35" xfId="0" applyFont="1" applyFill="1" applyBorder="1" applyAlignment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/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18" fillId="0" borderId="0" xfId="0" applyFont="1" applyAlignment="1">
      <alignment horizontal="left"/>
    </xf>
    <xf numFmtId="0" fontId="18" fillId="10" borderId="0" xfId="0" applyFont="1" applyFill="1" applyAlignment="1">
      <alignment horizontal="left"/>
    </xf>
    <xf numFmtId="0" fontId="19" fillId="0" borderId="0" xfId="0" applyFont="1" applyAlignment="1">
      <alignment horizontal="center"/>
    </xf>
    <xf numFmtId="0" fontId="19" fillId="10" borderId="0" xfId="0" applyFont="1" applyFill="1" applyAlignment="1">
      <alignment horizontal="center"/>
    </xf>
    <xf numFmtId="0" fontId="19" fillId="0" borderId="0" xfId="0" applyFont="1" applyAlignment="1"/>
    <xf numFmtId="0" fontId="20" fillId="0" borderId="23" xfId="0" applyFont="1" applyBorder="1" applyAlignment="1">
      <alignment horizontal="left" vertical="center"/>
    </xf>
    <xf numFmtId="20" fontId="18" fillId="0" borderId="0" xfId="0" applyNumberFormat="1" applyFont="1" applyAlignment="1">
      <alignment horizontal="left"/>
    </xf>
    <xf numFmtId="0" fontId="21" fillId="0" borderId="0" xfId="0" applyFont="1" applyAlignment="1"/>
    <xf numFmtId="0" fontId="22" fillId="0" borderId="0" xfId="0" applyFont="1" applyAlignment="1"/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5" fillId="0" borderId="5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3" fillId="0" borderId="0" xfId="0" applyFont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0" borderId="1" xfId="0" quotePrefix="1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9" fillId="11" borderId="33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9" borderId="0" xfId="0" applyFont="1" applyFill="1" applyAlignment="1">
      <alignment horizontal="center"/>
    </xf>
    <xf numFmtId="20" fontId="1" fillId="9" borderId="0" xfId="0" applyNumberFormat="1" applyFont="1" applyFill="1" applyAlignment="1">
      <alignment horizontal="center"/>
    </xf>
    <xf numFmtId="20" fontId="1" fillId="0" borderId="0" xfId="0" applyNumberFormat="1" applyFont="1" applyAlignment="1">
      <alignment horizont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www.wps.cn/officeDocument/2020/cellImage" Target="NUL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1267976</xdr:colOff>
      <xdr:row>12</xdr:row>
      <xdr:rowOff>0</xdr:rowOff>
    </xdr:from>
    <xdr:to>
      <xdr:col>10</xdr:col>
      <xdr:colOff>1901964</xdr:colOff>
      <xdr:row>17</xdr:row>
      <xdr:rowOff>0</xdr:rowOff>
    </xdr:to>
    <xdr:sp macro="" textlink="">
      <xdr:nvSpPr>
        <xdr:cNvPr id="2" name="rightBrace"/>
        <xdr:cNvSpPr/>
      </xdr:nvSpPr>
      <xdr:spPr>
        <a:xfrm>
          <a:off x="7297271" y="3558990"/>
          <a:ext cx="636493" cy="1479176"/>
        </a:xfrm>
        <a:prstGeom prst="rightBrace">
          <a:avLst/>
        </a:prstGeom>
        <a:noFill/>
        <a:ln w="38100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2"/>
  <sheetViews>
    <sheetView tabSelected="1" topLeftCell="B7" zoomScale="104" workbookViewId="0">
      <selection activeCell="AX12" sqref="AX12"/>
    </sheetView>
  </sheetViews>
  <sheetFormatPr baseColWidth="10" defaultColWidth="11.44140625" defaultRowHeight="15" x14ac:dyDescent="0.25"/>
  <cols>
    <col min="1" max="1" width="18.6640625" style="1" customWidth="1"/>
    <col min="2" max="2" width="3.6640625" style="1" customWidth="1"/>
    <col min="3" max="3" width="3.6640625" style="2" customWidth="1"/>
    <col min="4" max="4" width="0.88671875" style="1" customWidth="1"/>
    <col min="5" max="5" width="3.6640625" style="1" customWidth="1"/>
    <col min="6" max="6" width="3.6640625" style="2" customWidth="1"/>
    <col min="7" max="7" width="0.88671875" style="1" customWidth="1"/>
    <col min="8" max="8" width="3.6640625" style="1" customWidth="1"/>
    <col min="9" max="9" width="3.6640625" style="2" customWidth="1"/>
    <col min="10" max="10" width="0.88671875" style="1" customWidth="1"/>
    <col min="11" max="11" width="3.6640625" style="1" customWidth="1"/>
    <col min="12" max="12" width="3.6640625" style="2" customWidth="1"/>
    <col min="13" max="13" width="0.88671875" style="1" customWidth="1"/>
    <col min="14" max="14" width="3.6640625" style="1" customWidth="1"/>
    <col min="15" max="15" width="5.109375" style="1" customWidth="1"/>
    <col min="16" max="16" width="1.21875" style="1" customWidth="1"/>
    <col min="17" max="18" width="3.6640625" style="1" customWidth="1"/>
    <col min="19" max="19" width="0.88671875" style="1" customWidth="1"/>
    <col min="20" max="21" width="3.6640625" style="1" customWidth="1"/>
    <col min="22" max="22" width="0.88671875" style="1" customWidth="1"/>
    <col min="23" max="24" width="3.6640625" style="1" customWidth="1"/>
    <col min="25" max="25" width="0.88671875" style="1" customWidth="1"/>
    <col min="26" max="27" width="3.6640625" style="1" customWidth="1"/>
    <col min="28" max="28" width="0.88671875" style="1" customWidth="1"/>
    <col min="29" max="30" width="3.6640625" style="1" customWidth="1"/>
    <col min="31" max="31" width="0.88671875" style="1" customWidth="1"/>
    <col min="32" max="33" width="3.6640625" style="1" customWidth="1"/>
    <col min="34" max="34" width="0.88671875" style="1" customWidth="1"/>
    <col min="35" max="36" width="3.6640625" style="1" customWidth="1"/>
    <col min="37" max="37" width="0.88671875" style="1" customWidth="1"/>
    <col min="38" max="38" width="3.6640625" style="1" customWidth="1"/>
    <col min="39" max="39" width="6.33203125" style="1" customWidth="1"/>
    <col min="40" max="40" width="0.88671875" style="1" customWidth="1"/>
    <col min="41" max="41" width="6.33203125" style="1" customWidth="1"/>
    <col min="42" max="42" width="4.6640625" style="1" customWidth="1"/>
    <col min="43" max="43" width="0.88671875" style="1" customWidth="1"/>
    <col min="44" max="44" width="4.6640625" style="1" customWidth="1"/>
    <col min="45" max="45" width="3.6640625" style="1" customWidth="1"/>
    <col min="46" max="46" width="7" style="1" customWidth="1"/>
    <col min="47" max="47" width="11.44140625" style="192"/>
    <col min="48" max="48" width="11.44140625" style="1"/>
    <col min="49" max="49" width="29.6640625" style="1" customWidth="1"/>
    <col min="50" max="16384" width="11.44140625" style="1"/>
  </cols>
  <sheetData>
    <row r="1" spans="1:49" s="3" customFormat="1" ht="14.1" customHeight="1" x14ac:dyDescent="0.3">
      <c r="A1" s="4" t="s">
        <v>0</v>
      </c>
      <c r="B1" s="4"/>
      <c r="C1" s="163">
        <v>1</v>
      </c>
      <c r="D1" s="163"/>
      <c r="E1" s="5"/>
      <c r="F1" s="170" t="s">
        <v>18</v>
      </c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5"/>
      <c r="R1" s="163">
        <v>5</v>
      </c>
      <c r="S1" s="163"/>
      <c r="T1" s="5"/>
      <c r="U1" s="170" t="s">
        <v>16</v>
      </c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5"/>
      <c r="AG1" s="163">
        <v>9</v>
      </c>
      <c r="AH1" s="163"/>
      <c r="AI1" s="5"/>
      <c r="AJ1" s="170" t="s">
        <v>22</v>
      </c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91"/>
    </row>
    <row r="2" spans="1:49" s="3" customFormat="1" ht="14.1" customHeight="1" x14ac:dyDescent="0.3">
      <c r="A2" s="4"/>
      <c r="B2" s="4"/>
      <c r="C2" s="163">
        <v>2</v>
      </c>
      <c r="D2" s="163"/>
      <c r="E2" s="5"/>
      <c r="F2" s="170" t="s">
        <v>17</v>
      </c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5"/>
      <c r="R2" s="163">
        <v>6</v>
      </c>
      <c r="S2" s="163"/>
      <c r="T2" s="5"/>
      <c r="U2" s="170" t="s">
        <v>19</v>
      </c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5"/>
      <c r="AG2" s="163">
        <v>10</v>
      </c>
      <c r="AH2" s="163"/>
      <c r="AI2" s="5"/>
      <c r="AJ2" s="170" t="s">
        <v>48</v>
      </c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91"/>
    </row>
    <row r="3" spans="1:49" s="3" customFormat="1" ht="14.1" customHeight="1" x14ac:dyDescent="0.3">
      <c r="A3" s="4"/>
      <c r="B3" s="4"/>
      <c r="C3" s="163">
        <v>3</v>
      </c>
      <c r="D3" s="163"/>
      <c r="E3" s="5"/>
      <c r="F3" s="170" t="s">
        <v>23</v>
      </c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5"/>
      <c r="R3" s="163">
        <v>7</v>
      </c>
      <c r="S3" s="163"/>
      <c r="T3" s="5"/>
      <c r="U3" s="170" t="s">
        <v>20</v>
      </c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5"/>
      <c r="AG3" s="163">
        <v>11</v>
      </c>
      <c r="AH3" s="163"/>
      <c r="AI3" s="5"/>
      <c r="AJ3" s="170" t="s">
        <v>49</v>
      </c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91"/>
    </row>
    <row r="4" spans="1:49" s="3" customFormat="1" ht="14.1" customHeight="1" x14ac:dyDescent="0.25">
      <c r="C4" s="163">
        <v>4</v>
      </c>
      <c r="D4" s="163"/>
      <c r="E4" s="5"/>
      <c r="F4" s="175" t="s">
        <v>47</v>
      </c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5"/>
      <c r="R4" s="163">
        <v>8</v>
      </c>
      <c r="S4" s="163"/>
      <c r="T4" s="5"/>
      <c r="U4" s="170" t="s">
        <v>21</v>
      </c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5"/>
      <c r="AG4" s="163">
        <v>12</v>
      </c>
      <c r="AH4" s="163"/>
      <c r="AI4" s="5"/>
      <c r="AJ4" s="170" t="s">
        <v>50</v>
      </c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91"/>
    </row>
    <row r="5" spans="1:49" s="3" customFormat="1" ht="15" customHeight="1" x14ac:dyDescent="0.25">
      <c r="A5" s="6"/>
      <c r="B5" s="7"/>
      <c r="C5" s="8"/>
      <c r="D5" s="9"/>
      <c r="E5" s="6"/>
      <c r="F5" s="8"/>
      <c r="G5" s="9"/>
      <c r="H5" s="6"/>
      <c r="I5" s="8"/>
      <c r="J5" s="9"/>
      <c r="K5" s="6"/>
      <c r="L5" s="8"/>
      <c r="M5" s="9"/>
      <c r="N5" s="6"/>
      <c r="O5" s="6"/>
      <c r="P5" s="9"/>
      <c r="Q5" s="6"/>
      <c r="R5" s="6"/>
      <c r="S5" s="9"/>
      <c r="T5" s="6"/>
      <c r="U5" s="6"/>
      <c r="V5" s="9"/>
      <c r="W5" s="6"/>
      <c r="X5" s="6"/>
      <c r="Y5" s="9"/>
      <c r="Z5" s="6"/>
      <c r="AA5" s="6"/>
      <c r="AB5" s="9"/>
      <c r="AC5" s="6"/>
      <c r="AD5" s="6"/>
      <c r="AE5" s="9"/>
      <c r="AF5" s="6"/>
      <c r="AG5" s="6"/>
      <c r="AH5" s="9"/>
      <c r="AI5" s="6"/>
      <c r="AJ5" s="6"/>
      <c r="AK5" s="9"/>
      <c r="AL5" s="6"/>
      <c r="AM5" s="6"/>
      <c r="AN5" s="9"/>
      <c r="AO5" s="6"/>
      <c r="AP5" s="6"/>
      <c r="AQ5" s="9"/>
      <c r="AR5" s="6"/>
      <c r="AS5" s="6"/>
      <c r="AT5" s="6"/>
      <c r="AU5" s="191"/>
    </row>
    <row r="6" spans="1:49" s="10" customFormat="1" ht="99.9" customHeight="1" x14ac:dyDescent="0.25">
      <c r="A6" s="179" t="s">
        <v>0</v>
      </c>
      <c r="B6" s="180"/>
      <c r="C6" s="176" t="str">
        <f>F1</f>
        <v>Gelsenkirchen I</v>
      </c>
      <c r="D6" s="177"/>
      <c r="E6" s="178"/>
      <c r="F6" s="174" t="str">
        <f>F2</f>
        <v>Gelsenkirchen II</v>
      </c>
      <c r="G6" s="165"/>
      <c r="H6" s="166"/>
      <c r="I6" s="174" t="str">
        <f>F3</f>
        <v>Mettmann I</v>
      </c>
      <c r="J6" s="165"/>
      <c r="K6" s="166"/>
      <c r="L6" s="174" t="str">
        <f>F4</f>
        <v>Mettmann II</v>
      </c>
      <c r="M6" s="165"/>
      <c r="N6" s="166"/>
      <c r="O6" s="164" t="str">
        <f>U1</f>
        <v>Stadthagen</v>
      </c>
      <c r="P6" s="165"/>
      <c r="Q6" s="166"/>
      <c r="R6" s="164" t="str">
        <f>U2</f>
        <v>Stolberg</v>
      </c>
      <c r="S6" s="165"/>
      <c r="T6" s="166"/>
      <c r="U6" s="164" t="str">
        <f>U3</f>
        <v>Nordwalde I</v>
      </c>
      <c r="V6" s="165"/>
      <c r="W6" s="166"/>
      <c r="X6" s="164" t="str">
        <f>U4</f>
        <v>Nordwalde II</v>
      </c>
      <c r="Y6" s="165"/>
      <c r="Z6" s="166"/>
      <c r="AA6" s="164" t="str">
        <f>AJ1</f>
        <v>Herne I</v>
      </c>
      <c r="AB6" s="165"/>
      <c r="AC6" s="166"/>
      <c r="AD6" s="164" t="str">
        <f>AJ2</f>
        <v>Espelkamp I</v>
      </c>
      <c r="AE6" s="165"/>
      <c r="AF6" s="166"/>
      <c r="AG6" s="164" t="str">
        <f>AJ3</f>
        <v>Gütersloh I</v>
      </c>
      <c r="AH6" s="165"/>
      <c r="AI6" s="166"/>
      <c r="AJ6" s="164" t="str">
        <f>AJ4</f>
        <v>Mettingen I</v>
      </c>
      <c r="AK6" s="165"/>
      <c r="AL6" s="172"/>
      <c r="AM6" s="11" t="s">
        <v>1</v>
      </c>
      <c r="AN6" s="12"/>
      <c r="AO6" s="13" t="s">
        <v>2</v>
      </c>
      <c r="AP6" s="11" t="s">
        <v>3</v>
      </c>
      <c r="AQ6" s="14"/>
      <c r="AR6" s="15" t="s">
        <v>4</v>
      </c>
      <c r="AS6" s="16" t="s">
        <v>5</v>
      </c>
      <c r="AT6" s="17" t="s">
        <v>6</v>
      </c>
      <c r="AU6" s="192"/>
    </row>
    <row r="7" spans="1:49" s="18" customFormat="1" ht="15" customHeight="1" x14ac:dyDescent="0.3">
      <c r="A7" s="19"/>
      <c r="B7" s="19" t="s">
        <v>7</v>
      </c>
      <c r="C7" s="171">
        <v>1</v>
      </c>
      <c r="D7" s="168"/>
      <c r="E7" s="169"/>
      <c r="F7" s="171">
        <v>2</v>
      </c>
      <c r="G7" s="168"/>
      <c r="H7" s="169"/>
      <c r="I7" s="171">
        <v>3</v>
      </c>
      <c r="J7" s="168"/>
      <c r="K7" s="169"/>
      <c r="L7" s="171">
        <v>4</v>
      </c>
      <c r="M7" s="168"/>
      <c r="N7" s="169"/>
      <c r="O7" s="167">
        <v>5</v>
      </c>
      <c r="P7" s="168"/>
      <c r="Q7" s="169"/>
      <c r="R7" s="167">
        <v>6</v>
      </c>
      <c r="S7" s="168"/>
      <c r="T7" s="169"/>
      <c r="U7" s="167">
        <v>7</v>
      </c>
      <c r="V7" s="168"/>
      <c r="W7" s="169"/>
      <c r="X7" s="167">
        <v>8</v>
      </c>
      <c r="Y7" s="168"/>
      <c r="Z7" s="169"/>
      <c r="AA7" s="167">
        <v>9</v>
      </c>
      <c r="AB7" s="168"/>
      <c r="AC7" s="169"/>
      <c r="AD7" s="167">
        <v>10</v>
      </c>
      <c r="AE7" s="168"/>
      <c r="AF7" s="169"/>
      <c r="AG7" s="167">
        <v>11</v>
      </c>
      <c r="AH7" s="168"/>
      <c r="AI7" s="169"/>
      <c r="AJ7" s="167">
        <v>12</v>
      </c>
      <c r="AK7" s="168"/>
      <c r="AL7" s="173"/>
      <c r="AM7" s="20"/>
      <c r="AN7" s="21"/>
      <c r="AO7" s="22"/>
      <c r="AP7" s="20"/>
      <c r="AQ7" s="21"/>
      <c r="AR7" s="23"/>
      <c r="AS7" s="20"/>
      <c r="AT7" s="24"/>
      <c r="AU7" s="2"/>
      <c r="AV7" s="196" t="s">
        <v>5</v>
      </c>
      <c r="AW7" s="197" t="s">
        <v>34</v>
      </c>
    </row>
    <row r="8" spans="1:49" s="10" customFormat="1" ht="15" customHeight="1" x14ac:dyDescent="0.25">
      <c r="A8" s="161" t="str">
        <f>F1</f>
        <v>Gelsenkirchen I</v>
      </c>
      <c r="B8" s="161">
        <v>1</v>
      </c>
      <c r="C8" s="25"/>
      <c r="D8" s="26"/>
      <c r="E8" s="26"/>
      <c r="F8" s="27">
        <f>'1. Spieltag'!G3</f>
        <v>15</v>
      </c>
      <c r="G8" s="28" t="s">
        <v>8</v>
      </c>
      <c r="H8" s="29">
        <f>'1. Spieltag'!I3</f>
        <v>4</v>
      </c>
      <c r="I8" s="30">
        <f>'1. Spieltag'!G23</f>
        <v>14</v>
      </c>
      <c r="J8" s="31" t="s">
        <v>8</v>
      </c>
      <c r="K8" s="32">
        <f>'1. Spieltag'!I23</f>
        <v>13</v>
      </c>
      <c r="L8" s="33">
        <f>'1. Spieltag'!I8</f>
        <v>13</v>
      </c>
      <c r="M8" s="31" t="s">
        <v>8</v>
      </c>
      <c r="N8" s="34">
        <f>'1. Spieltag'!G8</f>
        <v>4</v>
      </c>
      <c r="O8" s="33">
        <f>'1. Spieltag'!G15</f>
        <v>12</v>
      </c>
      <c r="P8" s="31" t="s">
        <v>8</v>
      </c>
      <c r="Q8" s="34">
        <f>'1. Spieltag'!I15</f>
        <v>10</v>
      </c>
      <c r="R8" s="32">
        <f>'1. Spieltag'!I27</f>
        <v>15</v>
      </c>
      <c r="S8" s="31" t="s">
        <v>8</v>
      </c>
      <c r="T8" s="34">
        <f>'1. Spieltag'!G27</f>
        <v>9</v>
      </c>
      <c r="U8" s="35">
        <f>'3. Spieltag'!G3</f>
        <v>17</v>
      </c>
      <c r="V8" s="36" t="s">
        <v>8</v>
      </c>
      <c r="W8" s="37">
        <f>'3. Spieltag'!I3</f>
        <v>6</v>
      </c>
      <c r="X8" s="35">
        <f>'3. Spieltag'!G12</f>
        <v>15</v>
      </c>
      <c r="Y8" s="36" t="s">
        <v>8</v>
      </c>
      <c r="Z8" s="37">
        <f>'3. Spieltag'!I12</f>
        <v>8</v>
      </c>
      <c r="AA8" s="35">
        <f>'3. Spieltag'!G20</f>
        <v>8</v>
      </c>
      <c r="AB8" s="36" t="s">
        <v>8</v>
      </c>
      <c r="AC8" s="37">
        <f>'3. Spieltag'!I20</f>
        <v>10</v>
      </c>
      <c r="AD8" s="35">
        <f>'3. Spieltag'!G39</f>
        <v>11</v>
      </c>
      <c r="AE8" s="36" t="s">
        <v>8</v>
      </c>
      <c r="AF8" s="37">
        <f>'3. Spieltag'!I39</f>
        <v>7</v>
      </c>
      <c r="AG8" s="35">
        <v>10</v>
      </c>
      <c r="AH8" s="36" t="s">
        <v>8</v>
      </c>
      <c r="AI8" s="37">
        <f>'3. Spieltag'!G47</f>
        <v>0</v>
      </c>
      <c r="AJ8" s="35">
        <f>'3. Spieltag'!I31</f>
        <v>11</v>
      </c>
      <c r="AK8" s="36" t="s">
        <v>8</v>
      </c>
      <c r="AL8" s="37">
        <f>'3. Spieltag'!G31</f>
        <v>11</v>
      </c>
      <c r="AM8" s="38">
        <f>SUM(F8+I8+L8+O8+R8+U8+X8+AA8+AD8+AG8+AJ8)</f>
        <v>141</v>
      </c>
      <c r="AN8" s="39" t="s">
        <v>8</v>
      </c>
      <c r="AO8" s="40">
        <f>SUM(H8+K8+N8+Q8+T8+W8+Z8+AC8+AF8+AI8+AL8)</f>
        <v>82</v>
      </c>
      <c r="AP8" s="38"/>
      <c r="AQ8" s="39" t="s">
        <v>8</v>
      </c>
      <c r="AR8" s="41"/>
      <c r="AS8" s="42"/>
      <c r="AT8" s="43"/>
      <c r="AU8" s="193"/>
    </row>
    <row r="9" spans="1:49" s="10" customFormat="1" ht="15" customHeight="1" x14ac:dyDescent="0.25">
      <c r="A9" s="162"/>
      <c r="B9" s="162"/>
      <c r="C9" s="44"/>
      <c r="D9" s="45"/>
      <c r="E9" s="45"/>
      <c r="F9" s="46">
        <f>IF(F8&gt;H8,2,IF(H8&gt;F8,0,IF(F8=0,0,IF(H8=0,0,1))))</f>
        <v>2</v>
      </c>
      <c r="G9" s="47" t="s">
        <v>8</v>
      </c>
      <c r="H9" s="48">
        <f>IF(H8&gt;F8,2,IF(F8&gt;H8,0,IF(H8=0,0,IF(F8=0,0,1))))</f>
        <v>0</v>
      </c>
      <c r="I9" s="49">
        <f>IF(I8&gt;K8,2,IF(K8&gt;I8,0,IF(I8=0,0,IF(K8=0,0,1))))</f>
        <v>2</v>
      </c>
      <c r="J9" s="50" t="s">
        <v>8</v>
      </c>
      <c r="K9" s="51">
        <f>IF(K8&gt;I8,2,IF(I8&gt;K8,0,IF(K8=0,0,IF(I8=0,0,1))))</f>
        <v>0</v>
      </c>
      <c r="L9" s="52">
        <f>IF(L8&gt;N8,2,IF(N8&gt;L8,0,IF(L8=0,0,IF(N8=0,0,1))))</f>
        <v>2</v>
      </c>
      <c r="M9" s="50" t="s">
        <v>8</v>
      </c>
      <c r="N9" s="53">
        <f>IF(N8&gt;L8,2,IF(L8&gt;N8,0,IF(N8=0,0,IF(L8=0,0,1))))</f>
        <v>0</v>
      </c>
      <c r="O9" s="51">
        <f>IF(O8&gt;Q8,2,IF(Q8&gt;O8,0,IF(O8=0,0,IF(Q8=0,0,1))))</f>
        <v>2</v>
      </c>
      <c r="P9" s="50" t="s">
        <v>8</v>
      </c>
      <c r="Q9" s="53">
        <f>IF(Q8&gt;O8,2,IF(O8&gt;Q8,0,IF(Q8=0,0,IF(O8=0,0,1))))</f>
        <v>0</v>
      </c>
      <c r="R9" s="51">
        <f>IF(R8&gt;T8,2,IF(T8&gt;R8,0,IF(R8=0,0,IF(T8=0,0,1))))</f>
        <v>2</v>
      </c>
      <c r="S9" s="50" t="s">
        <v>8</v>
      </c>
      <c r="T9" s="53">
        <f>IF(T8&gt;R8,2,IF(R8&gt;T8,0,IF(T8=0,0,IF(R8=0,0,1))))</f>
        <v>0</v>
      </c>
      <c r="U9" s="54">
        <f>IF(U8&gt;W8,2,IF(W8&gt;U8,0,IF(U8=0,0,IF(W8=0,0,1))))</f>
        <v>2</v>
      </c>
      <c r="V9" s="55" t="s">
        <v>8</v>
      </c>
      <c r="W9" s="56">
        <f>IF(W8&gt;U8,2,IF(U8&gt;W8,0,IF(W8=0,0,IF(U8=0,0,1))))</f>
        <v>0</v>
      </c>
      <c r="X9" s="54">
        <f>IF(X8&gt;Z8,2,IF(Z8&gt;X8,0,IF(X8=0,0,IF(Z8=0,0,1))))</f>
        <v>2</v>
      </c>
      <c r="Y9" s="55" t="s">
        <v>8</v>
      </c>
      <c r="Z9" s="56">
        <f>IF(Z8&gt;X8,2,IF(X8&gt;Z8,0,IF(Z8=0,0,IF(X8=0,0,1))))</f>
        <v>0</v>
      </c>
      <c r="AA9" s="54">
        <f>IF(AA8&gt;AC8,2,IF(AC8&gt;AA8,0,IF(AA8=0,0,IF(AC8=0,0,1))))</f>
        <v>0</v>
      </c>
      <c r="AB9" s="55" t="s">
        <v>8</v>
      </c>
      <c r="AC9" s="56">
        <f>IF(AC8&gt;AA8,2,IF(AA8&gt;AC8,0,IF(AC8=0,0,IF(AA8=0,0,1))))</f>
        <v>2</v>
      </c>
      <c r="AD9" s="54">
        <f>IF(AD8&gt;AF8,2,IF(AF8&gt;AD8,0,IF(AD8=0,0,IF(AF8=0,0,1))))</f>
        <v>2</v>
      </c>
      <c r="AE9" s="55" t="s">
        <v>8</v>
      </c>
      <c r="AF9" s="56">
        <f>IF(AF8&gt;AD8,2,IF(AD8&gt;AF8,0,IF(AF8=0,0,IF(AD8=0,0,1))))</f>
        <v>0</v>
      </c>
      <c r="AG9" s="54">
        <v>2</v>
      </c>
      <c r="AH9" s="55" t="s">
        <v>8</v>
      </c>
      <c r="AI9" s="56">
        <f>IF(AI8&gt;AG8,2,IF(AG8&gt;AI8,0,IF(AI8=0,0,IF(AG8=0,0,1))))</f>
        <v>0</v>
      </c>
      <c r="AJ9" s="54">
        <f>IF(AJ8&gt;AL8,2,IF(AL8&gt;AJ8,0,IF(AJ8=0,0,IF(AL8=0,0,1))))</f>
        <v>1</v>
      </c>
      <c r="AK9" s="55" t="s">
        <v>8</v>
      </c>
      <c r="AL9" s="56">
        <f>IF(AL8&gt;AJ8,2,IF(AJ8&gt;AL8,0,IF(AL8=0,0,IF(AJ8=0,0,1))))</f>
        <v>1</v>
      </c>
      <c r="AM9" s="57"/>
      <c r="AN9" s="58" t="s">
        <v>8</v>
      </c>
      <c r="AO9" s="59"/>
      <c r="AP9" s="57">
        <v>19</v>
      </c>
      <c r="AQ9" s="58" t="s">
        <v>8</v>
      </c>
      <c r="AR9" s="60">
        <f>SUM(H9+K9+N9+Q9+T9+W9+Z9+AC9+AF9+AI9+AL9)</f>
        <v>3</v>
      </c>
      <c r="AS9" s="61">
        <f>RANK(AP9,AP$8:AP$31)</f>
        <v>1</v>
      </c>
      <c r="AT9" s="62">
        <f>+AM8-AO8</f>
        <v>59</v>
      </c>
      <c r="AU9" s="193"/>
      <c r="AV9" s="10" t="s">
        <v>56</v>
      </c>
      <c r="AW9" s="10" t="s">
        <v>73</v>
      </c>
    </row>
    <row r="10" spans="1:49" s="10" customFormat="1" ht="15" customHeight="1" x14ac:dyDescent="0.25">
      <c r="A10" s="161" t="str">
        <f>F2</f>
        <v>Gelsenkirchen II</v>
      </c>
      <c r="B10" s="161">
        <v>2</v>
      </c>
      <c r="C10" s="63">
        <f>H8</f>
        <v>4</v>
      </c>
      <c r="D10" s="64" t="s">
        <v>8</v>
      </c>
      <c r="E10" s="65">
        <f>F8</f>
        <v>15</v>
      </c>
      <c r="F10" s="66"/>
      <c r="G10" s="67"/>
      <c r="H10" s="68"/>
      <c r="I10" s="49">
        <f>'1. Spieltag'!I28</f>
        <v>13</v>
      </c>
      <c r="J10" s="64" t="s">
        <v>8</v>
      </c>
      <c r="K10" s="51">
        <f>'1. Spieltag'!G28</f>
        <v>9</v>
      </c>
      <c r="L10" s="49">
        <f>'1. Spieltag'!G24</f>
        <v>21</v>
      </c>
      <c r="M10" s="64" t="s">
        <v>8</v>
      </c>
      <c r="N10" s="69">
        <f>'1. Spieltag'!I24</f>
        <v>4</v>
      </c>
      <c r="O10" s="49">
        <f>'1. Spieltag'!G11</f>
        <v>10</v>
      </c>
      <c r="P10" s="64" t="s">
        <v>8</v>
      </c>
      <c r="Q10" s="69">
        <f>'1. Spieltag'!I11</f>
        <v>5</v>
      </c>
      <c r="R10" s="65">
        <f>'1. Spieltag'!I16</f>
        <v>5</v>
      </c>
      <c r="S10" s="64" t="s">
        <v>8</v>
      </c>
      <c r="T10" s="69">
        <f>'1. Spieltag'!G16</f>
        <v>11</v>
      </c>
      <c r="U10" s="70">
        <f>'3. Spieltag'!I36</f>
        <v>9</v>
      </c>
      <c r="V10" s="71" t="s">
        <v>8</v>
      </c>
      <c r="W10" s="72">
        <f>'3. Spieltag'!G36</f>
        <v>9</v>
      </c>
      <c r="X10" s="70">
        <f>'3. Spieltag'!G4</f>
        <v>11</v>
      </c>
      <c r="Y10" s="71" t="s">
        <v>8</v>
      </c>
      <c r="Z10" s="72">
        <f>'3. Spieltag'!I4</f>
        <v>5</v>
      </c>
      <c r="AA10" s="70">
        <f>'3. Spieltag'!G13</f>
        <v>9</v>
      </c>
      <c r="AB10" s="71" t="s">
        <v>8</v>
      </c>
      <c r="AC10" s="72">
        <f>'3. Spieltag'!I13</f>
        <v>9</v>
      </c>
      <c r="AD10" s="70">
        <f>'3. Spieltag'!G21</f>
        <v>10</v>
      </c>
      <c r="AE10" s="71" t="s">
        <v>8</v>
      </c>
      <c r="AF10" s="72">
        <f>'3. Spieltag'!I21</f>
        <v>11</v>
      </c>
      <c r="AG10" s="70">
        <f>'3. Spieltag'!G28</f>
        <v>10</v>
      </c>
      <c r="AH10" s="71" t="s">
        <v>8</v>
      </c>
      <c r="AI10" s="72">
        <f>'3. Spieltag'!I28</f>
        <v>0</v>
      </c>
      <c r="AJ10" s="70">
        <f>'3. Spieltag'!I44</f>
        <v>16</v>
      </c>
      <c r="AK10" s="71" t="s">
        <v>8</v>
      </c>
      <c r="AL10" s="72">
        <f>'3. Spieltag'!G44</f>
        <v>8</v>
      </c>
      <c r="AM10" s="73">
        <f>SUM(C10+I10+L10+O10+R10+U10+X10+AA10+AD10+AG10+AJ10)</f>
        <v>118</v>
      </c>
      <c r="AN10" s="74" t="s">
        <v>8</v>
      </c>
      <c r="AO10" s="75">
        <f>SUM(E10+K10+N10+Q10+T10+W10+Z10+AC10+AF10+AI10+AL10)</f>
        <v>86</v>
      </c>
      <c r="AP10" s="73"/>
      <c r="AQ10" s="74" t="s">
        <v>8</v>
      </c>
      <c r="AR10" s="76"/>
      <c r="AS10" s="61"/>
      <c r="AT10" s="77"/>
      <c r="AU10" s="193"/>
    </row>
    <row r="11" spans="1:49" s="10" customFormat="1" ht="15" customHeight="1" x14ac:dyDescent="0.25">
      <c r="A11" s="162"/>
      <c r="B11" s="162"/>
      <c r="C11" s="78">
        <f>IF(C10&gt;E10,2,IF(E10&gt;C10,0,IF(C10=0,0,IF(E10=0,0,1))))</f>
        <v>0</v>
      </c>
      <c r="D11" s="50" t="s">
        <v>8</v>
      </c>
      <c r="E11" s="51">
        <f>IF(E10&gt;C10,2,IF(C10&gt;E10,0,IF(E10=0,0,IF(C10=0,0,1))))</f>
        <v>2</v>
      </c>
      <c r="F11" s="79"/>
      <c r="G11" s="80"/>
      <c r="H11" s="81"/>
      <c r="I11" s="52">
        <f>IF(I10&gt;K10,2,IF(K10&gt;I10,0,IF(I10=0,0,IF(K10=0,0,1))))</f>
        <v>2</v>
      </c>
      <c r="J11" s="50" t="s">
        <v>8</v>
      </c>
      <c r="K11" s="51">
        <f>IF(K10&gt;I10,2,IF(I10&gt;K10,0,IF(K10=0,0,IF(I10=0,0,1))))</f>
        <v>0</v>
      </c>
      <c r="L11" s="52">
        <f>IF(L10&gt;N10,2,IF(N10&gt;L10,0,IF(L10=0,0,IF(N10=0,0,1))))</f>
        <v>2</v>
      </c>
      <c r="M11" s="50" t="s">
        <v>8</v>
      </c>
      <c r="N11" s="53">
        <f>IF(N10&gt;L10,2,IF(L10&gt;N10,0,IF(N10=0,0,IF(L10=0,0,1))))</f>
        <v>0</v>
      </c>
      <c r="O11" s="52">
        <f>IF(O10&gt;Q10,2,IF(Q10&gt;O10,0,IF(O10=0,0,IF(Q10=0,0,1))))</f>
        <v>2</v>
      </c>
      <c r="P11" s="50" t="s">
        <v>8</v>
      </c>
      <c r="Q11" s="53">
        <f>IF(Q10&gt;O10,2,IF(O10&gt;Q10,0,IF(Q10=0,0,IF(O10=0,0,1))))</f>
        <v>0</v>
      </c>
      <c r="R11" s="51">
        <f>IF(R10&gt;T10,2,IF(T10&gt;R10,0,IF(R10=0,0,IF(T10=0,0,1))))</f>
        <v>0</v>
      </c>
      <c r="S11" s="50" t="s">
        <v>8</v>
      </c>
      <c r="T11" s="53">
        <f>IF(T10&gt;R10,2,IF(R10&gt;T10,0,IF(T10=0,0,IF(R10=0,0,1))))</f>
        <v>2</v>
      </c>
      <c r="U11" s="54">
        <f>IF(U10&gt;W10,2,IF(W10&gt;U10,0,IF(U10=0,0,IF(W10=0,0,1))))</f>
        <v>1</v>
      </c>
      <c r="V11" s="55" t="s">
        <v>8</v>
      </c>
      <c r="W11" s="56">
        <f>IF(W10&gt;U10,2,IF(U10&gt;W10,0,IF(W10=0,0,IF(U10=0,0,1))))</f>
        <v>1</v>
      </c>
      <c r="X11" s="54">
        <f>IF(X10&gt;Z10,2,IF(Z10&gt;X10,0,IF(X10=0,0,IF(Z10=0,0,1))))</f>
        <v>2</v>
      </c>
      <c r="Y11" s="55" t="s">
        <v>8</v>
      </c>
      <c r="Z11" s="56">
        <f>IF(Z10&gt;X10,2,IF(X10&gt;Z10,0,IF(Z10=0,0,IF(X10=0,0,1))))</f>
        <v>0</v>
      </c>
      <c r="AA11" s="54">
        <f>IF(AA10&gt;AC10,2,IF(AC10&gt;AA10,0,IF(AA10=0,0,IF(AC10=0,0,1))))</f>
        <v>1</v>
      </c>
      <c r="AB11" s="55" t="s">
        <v>8</v>
      </c>
      <c r="AC11" s="56">
        <f>IF(AC10&gt;AA10,2,IF(AA10&gt;AC10,0,IF(AC10=0,0,IF(AA10=0,0,1))))</f>
        <v>1</v>
      </c>
      <c r="AD11" s="54">
        <f>IF(AD10&gt;AF10,2,IF(AF10&gt;AD10,0,IF(AD10=0,0,IF(AF10=0,0,1))))</f>
        <v>0</v>
      </c>
      <c r="AE11" s="55" t="s">
        <v>8</v>
      </c>
      <c r="AF11" s="56">
        <f>IF(AF10&gt;AD10,2,IF(AD10&gt;AF10,0,IF(AF10=0,0,IF(AD10=0,0,1))))</f>
        <v>2</v>
      </c>
      <c r="AG11" s="54">
        <f>IF(AG10&gt;AI10,2,IF(AI10&gt;AG10,0,IF(AG10=0,0,IF(AI10=0,0,1))))</f>
        <v>2</v>
      </c>
      <c r="AH11" s="55" t="s">
        <v>8</v>
      </c>
      <c r="AI11" s="56">
        <f>IF(AI10&gt;AG10,2,IF(AG10&gt;AI10,0,IF(AI10=0,0,IF(AG10=0,0,1))))</f>
        <v>0</v>
      </c>
      <c r="AJ11" s="54">
        <f>IF(AJ10&gt;AL10,2,IF(AL10&gt;AJ10,0,IF(AJ10=0,0,IF(AL10=0,0,1))))</f>
        <v>2</v>
      </c>
      <c r="AK11" s="55" t="s">
        <v>8</v>
      </c>
      <c r="AL11" s="56">
        <f>IF(AL10&gt;AJ10,2,IF(AJ10&gt;AL10,0,IF(AL10=0,0,IF(AJ10=0,0,1))))</f>
        <v>0</v>
      </c>
      <c r="AM11" s="57"/>
      <c r="AN11" s="58" t="s">
        <v>8</v>
      </c>
      <c r="AO11" s="59"/>
      <c r="AP11" s="57">
        <f>SUM(C11+I11+L11+O11+R11+U11+X11+AA11+AD11+AG11+AJ11)</f>
        <v>14</v>
      </c>
      <c r="AQ11" s="58" t="s">
        <v>8</v>
      </c>
      <c r="AR11" s="60">
        <f>SUM(E11+K11+N11+Q11+T11+W11+Z11+AC11+AF11+AI11+AL11)</f>
        <v>8</v>
      </c>
      <c r="AS11" s="61">
        <f>RANK(AP11,AP$8:AP$31)</f>
        <v>5</v>
      </c>
      <c r="AT11" s="62">
        <f>+AM10-AO10</f>
        <v>32</v>
      </c>
      <c r="AU11" s="194" t="s">
        <v>61</v>
      </c>
      <c r="AV11" s="10" t="s">
        <v>60</v>
      </c>
    </row>
    <row r="12" spans="1:49" s="10" customFormat="1" ht="15" customHeight="1" x14ac:dyDescent="0.25">
      <c r="A12" s="161" t="str">
        <f>F3</f>
        <v>Mettmann I</v>
      </c>
      <c r="B12" s="161">
        <v>3</v>
      </c>
      <c r="C12" s="63">
        <f>K8</f>
        <v>13</v>
      </c>
      <c r="D12" s="64" t="s">
        <v>8</v>
      </c>
      <c r="E12" s="82">
        <f>I8</f>
        <v>14</v>
      </c>
      <c r="F12" s="49">
        <f>'1. Spieltag'!G28</f>
        <v>9</v>
      </c>
      <c r="G12" s="64" t="s">
        <v>8</v>
      </c>
      <c r="H12" s="65">
        <f>'1. Spieltag'!I28</f>
        <v>13</v>
      </c>
      <c r="I12" s="66"/>
      <c r="J12" s="67"/>
      <c r="K12" s="68"/>
      <c r="L12" s="49">
        <f>'1. Spieltag'!G4</f>
        <v>15</v>
      </c>
      <c r="M12" s="64" t="s">
        <v>8</v>
      </c>
      <c r="N12" s="69">
        <f>'1. Spieltag'!I4</f>
        <v>6</v>
      </c>
      <c r="O12" s="65">
        <f>'1. Spieltag'!I19</f>
        <v>12</v>
      </c>
      <c r="P12" s="64" t="s">
        <v>8</v>
      </c>
      <c r="Q12" s="69">
        <f>'1. Spieltag'!G19</f>
        <v>6</v>
      </c>
      <c r="R12" s="49">
        <f>'1. Spieltag'!G12</f>
        <v>11</v>
      </c>
      <c r="S12" s="64" t="s">
        <v>8</v>
      </c>
      <c r="T12" s="69">
        <f>'1. Spieltag'!I12</f>
        <v>5</v>
      </c>
      <c r="U12" s="70">
        <f>'3. Spieltag'!G45</f>
        <v>7</v>
      </c>
      <c r="V12" s="71" t="s">
        <v>8</v>
      </c>
      <c r="W12" s="72">
        <f>'3. Spieltag'!I45</f>
        <v>12</v>
      </c>
      <c r="X12" s="70">
        <f>'3. Spieltag'!I37</f>
        <v>10</v>
      </c>
      <c r="Y12" s="71" t="s">
        <v>8</v>
      </c>
      <c r="Z12" s="72">
        <f>'3. Spieltag'!G37</f>
        <v>9</v>
      </c>
      <c r="AA12" s="70">
        <f>'3. Spieltag'!G5</f>
        <v>16</v>
      </c>
      <c r="AB12" s="71" t="s">
        <v>8</v>
      </c>
      <c r="AC12" s="72">
        <f>'3. Spieltag'!I5</f>
        <v>7</v>
      </c>
      <c r="AD12" s="70">
        <f>'3. Spieltag'!G11</f>
        <v>16</v>
      </c>
      <c r="AE12" s="71" t="s">
        <v>8</v>
      </c>
      <c r="AF12" s="72">
        <f>'3. Spieltag'!I11</f>
        <v>8</v>
      </c>
      <c r="AG12" s="70">
        <f>'3. Spieltag'!G19</f>
        <v>10</v>
      </c>
      <c r="AH12" s="71" t="s">
        <v>8</v>
      </c>
      <c r="AI12" s="72">
        <f>'3. Spieltag'!I19</f>
        <v>0</v>
      </c>
      <c r="AJ12" s="70">
        <f>'3. Spieltag'!G29</f>
        <v>11</v>
      </c>
      <c r="AK12" s="71" t="s">
        <v>8</v>
      </c>
      <c r="AL12" s="72">
        <f>'3. Spieltag'!I29</f>
        <v>10</v>
      </c>
      <c r="AM12" s="73">
        <f>SUM(C12+F12+L12+O12+R12+U12+X12+AA12+AD12+AG12+AJ12)</f>
        <v>130</v>
      </c>
      <c r="AN12" s="74" t="s">
        <v>8</v>
      </c>
      <c r="AO12" s="75">
        <f>SUM(E12+H12+N12+Q12+T12+W12+Z12+AC12+AF12+AI12+AL12)</f>
        <v>90</v>
      </c>
      <c r="AP12" s="73"/>
      <c r="AQ12" s="74" t="s">
        <v>8</v>
      </c>
      <c r="AR12" s="76"/>
      <c r="AS12" s="61"/>
      <c r="AT12" s="77"/>
      <c r="AU12" s="192"/>
    </row>
    <row r="13" spans="1:49" s="10" customFormat="1" ht="15" customHeight="1" x14ac:dyDescent="0.25">
      <c r="A13" s="162"/>
      <c r="B13" s="162"/>
      <c r="C13" s="78">
        <f>IF(C12&gt;E12,2,IF(E12&gt;C12,0,IF(C12=0,0,IF(E12=0,0,1))))</f>
        <v>0</v>
      </c>
      <c r="D13" s="50" t="s">
        <v>8</v>
      </c>
      <c r="E13" s="69">
        <f>IF(E12&gt;C12,2,IF(C12&gt;E12,0,IF(E12=0,0,IF(C12=0,0,1))))</f>
        <v>2</v>
      </c>
      <c r="F13" s="51">
        <f>IF(F12&gt;H12,2,IF(H12&gt;F12,0,IF(F12=0,0,IF(H12=0,0,1))))</f>
        <v>0</v>
      </c>
      <c r="G13" s="50" t="s">
        <v>8</v>
      </c>
      <c r="H13" s="51">
        <f>IF(H12&gt;F12,2,IF(F12&gt;H12,0,IF(H12=0,0,IF(F12=0,0,1))))</f>
        <v>2</v>
      </c>
      <c r="I13" s="79"/>
      <c r="J13" s="80"/>
      <c r="K13" s="81"/>
      <c r="L13" s="52">
        <f>IF(L12&gt;N12,2,IF(N12&gt;L12,0,IF(L12=0,0,IF(N12=0,0,1))))</f>
        <v>2</v>
      </c>
      <c r="M13" s="50" t="s">
        <v>8</v>
      </c>
      <c r="N13" s="53">
        <f>IF(N12&gt;L12,2,IF(L12&gt;N12,0,IF(N12=0,0,IF(L12=0,0,1))))</f>
        <v>0</v>
      </c>
      <c r="O13" s="51">
        <f>IF(O12&gt;Q12,2,IF(Q12&gt;O12,0,IF(O12=0,0,IF(Q12=0,0,1))))</f>
        <v>2</v>
      </c>
      <c r="P13" s="50" t="s">
        <v>8</v>
      </c>
      <c r="Q13" s="53">
        <f>IF(Q12&gt;O12,2,IF(O12&gt;Q12,0,IF(Q12=0,0,IF(O12=0,0,1))))</f>
        <v>0</v>
      </c>
      <c r="R13" s="52">
        <f>IF(R12&gt;T12,2,IF(T12&gt;R12,0,IF(R12=0,0,IF(T12=0,0,1))))</f>
        <v>2</v>
      </c>
      <c r="S13" s="50" t="s">
        <v>8</v>
      </c>
      <c r="T13" s="53">
        <f>IF(T12&gt;R12,2,IF(R12&gt;T12,0,IF(T12=0,0,IF(R12=0,0,1))))</f>
        <v>0</v>
      </c>
      <c r="U13" s="54">
        <f>IF(U12&gt;W12,2,IF(W12&gt;U12,0,IF(U12=0,0,IF(W12=0,0,1))))</f>
        <v>0</v>
      </c>
      <c r="V13" s="55" t="s">
        <v>8</v>
      </c>
      <c r="W13" s="56">
        <f>IF(W12&gt;U12,2,IF(U12&gt;W12,0,IF(W12=0,0,IF(U12=0,0,1))))</f>
        <v>2</v>
      </c>
      <c r="X13" s="54">
        <f>IF(X12&gt;Z12,2,IF(Z12&gt;X12,0,IF(X12=0,0,IF(Z12=0,0,1))))</f>
        <v>2</v>
      </c>
      <c r="Y13" s="55" t="s">
        <v>8</v>
      </c>
      <c r="Z13" s="56">
        <f>IF(Z12&gt;X12,2,IF(X12&gt;Z12,0,IF(Z12=0,0,IF(X12=0,0,1))))</f>
        <v>0</v>
      </c>
      <c r="AA13" s="54">
        <f>IF(AA12&gt;AC12,2,IF(AC12&gt;AA12,0,IF(AA12=0,0,IF(AC12=0,0,1))))</f>
        <v>2</v>
      </c>
      <c r="AB13" s="55" t="s">
        <v>8</v>
      </c>
      <c r="AC13" s="56">
        <f>IF(AC12&gt;AA12,2,IF(AA12&gt;AC12,0,IF(AC12=0,0,IF(AA12=0,0,1))))</f>
        <v>0</v>
      </c>
      <c r="AD13" s="54">
        <f>IF(AD12&gt;AF12,2,IF(AF12&gt;AD12,0,IF(AD12=0,0,IF(AF12=0,0,1))))</f>
        <v>2</v>
      </c>
      <c r="AE13" s="55" t="s">
        <v>8</v>
      </c>
      <c r="AF13" s="56">
        <f>IF(AF12&gt;AD12,2,IF(AD12&gt;AF12,0,IF(AF12=0,0,IF(AD12=0,0,1))))</f>
        <v>0</v>
      </c>
      <c r="AG13" s="54">
        <f>IF(AG12&gt;AI12,2,IF(AI12&gt;AG12,0,IF(AG12=0,0,IF(AI12=0,0,1))))</f>
        <v>2</v>
      </c>
      <c r="AH13" s="55" t="s">
        <v>8</v>
      </c>
      <c r="AI13" s="56">
        <f>IF(AI12&gt;AG12,2,IF(AG12&gt;AI12,0,IF(AI12=0,0,IF(AG12=0,0,1))))</f>
        <v>0</v>
      </c>
      <c r="AJ13" s="54">
        <f>IF(AJ12&gt;AL12,2,IF(AL12&gt;AJ12,0,IF(AJ12=0,0,IF(AL12=0,0,1))))</f>
        <v>2</v>
      </c>
      <c r="AK13" s="55" t="s">
        <v>8</v>
      </c>
      <c r="AL13" s="56">
        <f>IF(AL12&gt;AJ12,2,IF(AJ12&gt;AL12,0,IF(AL12=0,0,IF(AJ12=0,0,1))))</f>
        <v>0</v>
      </c>
      <c r="AM13" s="57"/>
      <c r="AN13" s="58" t="s">
        <v>8</v>
      </c>
      <c r="AO13" s="59"/>
      <c r="AP13" s="57">
        <f>SUM(C13+F13+L13+O13+R13+U13+X13+AA13+AD13+AG13+AJ13)</f>
        <v>16</v>
      </c>
      <c r="AQ13" s="58" t="s">
        <v>8</v>
      </c>
      <c r="AR13" s="60">
        <f>SUM(E13+H13+N13+Q13+T13+W13+Z13+AC13+AF13+AI13+AL13)</f>
        <v>6</v>
      </c>
      <c r="AS13" s="61">
        <f>RANK(AP13,AP$8:AP$31)</f>
        <v>2</v>
      </c>
      <c r="AT13" s="62">
        <f>+AM12-AO12</f>
        <v>40</v>
      </c>
      <c r="AU13" s="192" t="s">
        <v>54</v>
      </c>
      <c r="AV13" s="83" t="s">
        <v>57</v>
      </c>
      <c r="AW13" s="10" t="s">
        <v>73</v>
      </c>
    </row>
    <row r="14" spans="1:49" s="10" customFormat="1" ht="15" customHeight="1" x14ac:dyDescent="0.25">
      <c r="A14" s="161" t="str">
        <f>F4</f>
        <v>Mettmann II</v>
      </c>
      <c r="B14" s="161">
        <v>4</v>
      </c>
      <c r="C14" s="63">
        <f>'1. Spieltag'!G8</f>
        <v>4</v>
      </c>
      <c r="D14" s="64" t="s">
        <v>8</v>
      </c>
      <c r="E14" s="51">
        <f>'1. Spieltag'!I8</f>
        <v>13</v>
      </c>
      <c r="F14" s="49">
        <f>'1. Spieltag'!I24</f>
        <v>4</v>
      </c>
      <c r="G14" s="64" t="s">
        <v>8</v>
      </c>
      <c r="H14" s="65">
        <f>'1. Spieltag'!G24</f>
        <v>21</v>
      </c>
      <c r="I14" s="49">
        <f>N12</f>
        <v>6</v>
      </c>
      <c r="J14" s="64" t="s">
        <v>8</v>
      </c>
      <c r="K14" s="65">
        <f>L12</f>
        <v>15</v>
      </c>
      <c r="L14" s="84"/>
      <c r="M14" s="85"/>
      <c r="N14" s="86"/>
      <c r="O14" s="65">
        <f>'1. Spieltag'!G31</f>
        <v>9</v>
      </c>
      <c r="P14" s="64" t="s">
        <v>8</v>
      </c>
      <c r="Q14" s="69">
        <f>'1. Spieltag'!I31</f>
        <v>10</v>
      </c>
      <c r="R14" s="65">
        <f>'1. Spieltag'!G20</f>
        <v>4</v>
      </c>
      <c r="S14" s="64" t="s">
        <v>8</v>
      </c>
      <c r="T14" s="69">
        <f>'1. Spieltag'!I20</f>
        <v>16</v>
      </c>
      <c r="U14" s="87">
        <f>'3. Spieltag'!G27</f>
        <v>6</v>
      </c>
      <c r="V14" s="71" t="s">
        <v>8</v>
      </c>
      <c r="W14" s="72">
        <f>'3. Spieltag'!I27</f>
        <v>14</v>
      </c>
      <c r="X14" s="70">
        <f>'3. Spieltag'!G43</f>
        <v>13</v>
      </c>
      <c r="Y14" s="71" t="s">
        <v>8</v>
      </c>
      <c r="Z14" s="72">
        <f>'3. Spieltag'!I43</f>
        <v>5</v>
      </c>
      <c r="AA14" s="70">
        <f>'3. Spieltag'!G35</f>
        <v>12</v>
      </c>
      <c r="AB14" s="71" t="s">
        <v>8</v>
      </c>
      <c r="AC14" s="72">
        <f>'3. Spieltag'!I35</f>
        <v>7</v>
      </c>
      <c r="AD14" s="70">
        <f>'3. Spieltag'!G7</f>
        <v>8</v>
      </c>
      <c r="AE14" s="71" t="s">
        <v>8</v>
      </c>
      <c r="AF14" s="72">
        <f>'3. Spieltag'!I7</f>
        <v>17</v>
      </c>
      <c r="AG14" s="70">
        <f>'3. Spieltag'!I16</f>
        <v>10</v>
      </c>
      <c r="AH14" s="71" t="s">
        <v>8</v>
      </c>
      <c r="AI14" s="72">
        <f>'3. Spieltag'!G16</f>
        <v>0</v>
      </c>
      <c r="AJ14" s="70">
        <f>'3. Spieltag'!G24</f>
        <v>9</v>
      </c>
      <c r="AK14" s="71" t="s">
        <v>8</v>
      </c>
      <c r="AL14" s="72">
        <f>'3. Spieltag'!I24</f>
        <v>14</v>
      </c>
      <c r="AM14" s="73">
        <f>SUM(C14+F14+I14+O14+R14+U14+X14+AA14+AD14+AG14+AJ14)</f>
        <v>85</v>
      </c>
      <c r="AN14" s="74" t="s">
        <v>8</v>
      </c>
      <c r="AO14" s="75">
        <f>SUM(E14+H14+K14+Q14+T14+W14+Z14+AC14+AF14+AI14+AL14)</f>
        <v>132</v>
      </c>
      <c r="AP14" s="73"/>
      <c r="AQ14" s="74" t="s">
        <v>8</v>
      </c>
      <c r="AR14" s="76"/>
      <c r="AS14" s="61"/>
      <c r="AT14" s="77"/>
      <c r="AU14" s="192"/>
    </row>
    <row r="15" spans="1:49" s="10" customFormat="1" ht="15" customHeight="1" x14ac:dyDescent="0.25">
      <c r="A15" s="162"/>
      <c r="B15" s="162"/>
      <c r="C15" s="78">
        <f>IF(C14&gt;E14,2,IF(E14&gt;C14,0,IF(C14=0,0,IF(E14=0,0,1))))</f>
        <v>0</v>
      </c>
      <c r="D15" s="50" t="s">
        <v>8</v>
      </c>
      <c r="E15" s="51">
        <f>IF(E14&gt;C14,2,IF(C14&gt;E14,0,IF(E14=0,0,IF(C14=0,0,1))))</f>
        <v>2</v>
      </c>
      <c r="F15" s="52">
        <f>IF(F14&gt;H14,2,IF(H14&gt;F14,0,IF(F14=0,0,IF(H14=0,0,1))))</f>
        <v>0</v>
      </c>
      <c r="G15" s="50" t="s">
        <v>8</v>
      </c>
      <c r="H15" s="51">
        <f>IF(H14&gt;F14,2,IF(F14&gt;H14,0,IF(H14=0,0,IF(F14=0,0,1))))</f>
        <v>2</v>
      </c>
      <c r="I15" s="52">
        <f>IF(I14&gt;K14,2,IF(K14&gt;I14,0,IF(I14=0,0,IF(K14=0,0,1))))</f>
        <v>0</v>
      </c>
      <c r="J15" s="50" t="s">
        <v>8</v>
      </c>
      <c r="K15" s="51">
        <f>IF(K14&gt;I14,2,IF(I14&gt;K14,0,IF(K14=0,0,IF(I14=0,0,1))))</f>
        <v>2</v>
      </c>
      <c r="L15" s="88"/>
      <c r="M15" s="89"/>
      <c r="N15" s="90"/>
      <c r="O15" s="51">
        <f>IF(O14&gt;Q14,2,IF(Q14&gt;O14,0,IF(O14=0,0,IF(Q14=0,0,1))))</f>
        <v>0</v>
      </c>
      <c r="P15" s="50" t="s">
        <v>8</v>
      </c>
      <c r="Q15" s="53">
        <f>IF(Q14&gt;O14,2,IF(O14&gt;Q14,0,IF(Q14=0,0,IF(O14=0,0,1))))</f>
        <v>2</v>
      </c>
      <c r="R15" s="51">
        <f>IF(R14&gt;T14,2,IF(T14&gt;R14,0,IF(R14=0,0,IF(T14=0,0,1))))</f>
        <v>0</v>
      </c>
      <c r="S15" s="50" t="s">
        <v>8</v>
      </c>
      <c r="T15" s="53">
        <f>IF(T14&gt;R14,2,IF(R14&gt;T14,0,IF(T14=0,0,IF(R14=0,0,1))))</f>
        <v>2</v>
      </c>
      <c r="U15" s="91">
        <f>IF(U14&gt;W14,2,IF(W14&gt;U14,0,IF(U14=0,0,IF(W14=0,0,1))))</f>
        <v>0</v>
      </c>
      <c r="V15" s="55" t="s">
        <v>8</v>
      </c>
      <c r="W15" s="56">
        <f>IF(W14&gt;U14,2,IF(U14&gt;W14,0,IF(W14=0,0,IF(U14=0,0,1))))</f>
        <v>2</v>
      </c>
      <c r="X15" s="54">
        <f>IF(X14&gt;Z14,2,IF(Z14&gt;X14,0,IF(X14=0,0,IF(Z14=0,0,1))))</f>
        <v>2</v>
      </c>
      <c r="Y15" s="55" t="s">
        <v>8</v>
      </c>
      <c r="Z15" s="56">
        <f>IF(Z14&gt;X14,2,IF(X14&gt;Z14,0,IF(Z14=0,0,IF(X14=0,0,1))))</f>
        <v>0</v>
      </c>
      <c r="AA15" s="54">
        <f>IF(AA14&gt;AC14,2,IF(AC14&gt;AA14,0,IF(AA14=0,0,IF(AC14=0,0,1))))</f>
        <v>2</v>
      </c>
      <c r="AB15" s="55" t="s">
        <v>8</v>
      </c>
      <c r="AC15" s="56">
        <f>IF(AC14&gt;AA14,2,IF(AA14&gt;AC14,0,IF(AC14=0,0,IF(AA14=0,0,1))))</f>
        <v>0</v>
      </c>
      <c r="AD15" s="54">
        <f>IF(AD14&gt;AF14,2,IF(AF14&gt;AD14,0,IF(AD14=0,0,IF(AF14=0,0,1))))</f>
        <v>0</v>
      </c>
      <c r="AE15" s="55" t="s">
        <v>8</v>
      </c>
      <c r="AF15" s="56">
        <f>IF(AF14&gt;AD14,2,IF(AD14&gt;AF14,0,IF(AF14=0,0,IF(AD14=0,0,1))))</f>
        <v>2</v>
      </c>
      <c r="AG15" s="54">
        <f>IF(AG14&gt;AI14,2,IF(AI14&gt;AG14,0,IF(AG14=0,0,IF(AI14=0,0,1))))</f>
        <v>2</v>
      </c>
      <c r="AH15" s="55" t="s">
        <v>8</v>
      </c>
      <c r="AI15" s="56">
        <f>IF(AI14&gt;AG14,2,IF(AG14&gt;AI14,0,IF(AI14=0,0,IF(AG14=0,0,1))))</f>
        <v>0</v>
      </c>
      <c r="AJ15" s="54">
        <f>IF(AJ14&gt;AL14,2,IF(AL14&gt;AJ14,0,IF(AJ14=0,0,IF(AL14=0,0,1))))</f>
        <v>0</v>
      </c>
      <c r="AK15" s="55" t="s">
        <v>8</v>
      </c>
      <c r="AL15" s="56">
        <f>IF(AL14&gt;AJ14,2,IF(AJ14&gt;AL14,0,IF(AL14=0,0,IF(AJ14=0,0,1))))</f>
        <v>2</v>
      </c>
      <c r="AM15" s="57"/>
      <c r="AN15" s="58" t="s">
        <v>8</v>
      </c>
      <c r="AO15" s="59"/>
      <c r="AP15" s="57">
        <f>SUM(C15+F15+I15+O15+R15+U15+X15+AA15+AD15+AG15+AJ15)</f>
        <v>6</v>
      </c>
      <c r="AQ15" s="58" t="s">
        <v>8</v>
      </c>
      <c r="AR15" s="60">
        <f>SUM(E15+H15+K15+Q15+T15+W15+Z15+AC15+AF15+AI15+AL15)</f>
        <v>16</v>
      </c>
      <c r="AS15" s="61">
        <f>RANK(AP15,AP$8:AP$31)</f>
        <v>10</v>
      </c>
      <c r="AT15" s="62">
        <f>+AM14-AO14</f>
        <v>-47</v>
      </c>
      <c r="AU15" s="192"/>
      <c r="AV15" s="10" t="s">
        <v>69</v>
      </c>
    </row>
    <row r="16" spans="1:49" s="10" customFormat="1" ht="15" customHeight="1" x14ac:dyDescent="0.25">
      <c r="A16" s="161" t="str">
        <f>U1</f>
        <v>Stadthagen</v>
      </c>
      <c r="B16" s="161">
        <v>5</v>
      </c>
      <c r="C16" s="63">
        <f>Q8</f>
        <v>10</v>
      </c>
      <c r="D16" s="64" t="s">
        <v>8</v>
      </c>
      <c r="E16" s="65">
        <f>O8</f>
        <v>12</v>
      </c>
      <c r="F16" s="49">
        <f>Q10</f>
        <v>5</v>
      </c>
      <c r="G16" s="64" t="s">
        <v>8</v>
      </c>
      <c r="H16" s="65">
        <f>O10</f>
        <v>10</v>
      </c>
      <c r="I16" s="49">
        <f>'1. Spieltag'!G19</f>
        <v>6</v>
      </c>
      <c r="J16" s="64" t="s">
        <v>8</v>
      </c>
      <c r="K16" s="65">
        <f>'1. Spieltag'!I19</f>
        <v>12</v>
      </c>
      <c r="L16" s="49">
        <f>Q14</f>
        <v>10</v>
      </c>
      <c r="M16" s="64" t="s">
        <v>8</v>
      </c>
      <c r="N16" s="69">
        <f>O14</f>
        <v>9</v>
      </c>
      <c r="O16" s="84"/>
      <c r="P16" s="85"/>
      <c r="Q16" s="86"/>
      <c r="R16" s="65">
        <f>'1. Spieltag'!G7</f>
        <v>10</v>
      </c>
      <c r="S16" s="64" t="s">
        <v>8</v>
      </c>
      <c r="T16" s="69">
        <f>'1. Spieltag'!I7</f>
        <v>7</v>
      </c>
      <c r="U16" s="70">
        <f>'3. Spieltag'!G40</f>
        <v>13</v>
      </c>
      <c r="V16" s="71" t="s">
        <v>8</v>
      </c>
      <c r="W16" s="72">
        <f>'3. Spieltag'!I40</f>
        <v>8</v>
      </c>
      <c r="X16" s="87">
        <f>'3. Spieltag'!G25</f>
        <v>13</v>
      </c>
      <c r="Y16" s="71" t="s">
        <v>8</v>
      </c>
      <c r="Z16" s="72">
        <f>'3. Spieltag'!I25</f>
        <v>6</v>
      </c>
      <c r="AA16" s="70">
        <f>'3. Spieltag'!G32</f>
        <v>7</v>
      </c>
      <c r="AB16" s="71" t="s">
        <v>8</v>
      </c>
      <c r="AC16" s="72">
        <f>'3. Spieltag'!I32</f>
        <v>12</v>
      </c>
      <c r="AD16" s="70">
        <f>'3. Spieltag'!G48</f>
        <v>12</v>
      </c>
      <c r="AE16" s="71" t="s">
        <v>8</v>
      </c>
      <c r="AF16" s="72">
        <f>'3. Spieltag'!I48</f>
        <v>7</v>
      </c>
      <c r="AG16" s="70">
        <f>'3. Spieltag'!G8</f>
        <v>10</v>
      </c>
      <c r="AH16" s="71" t="s">
        <v>8</v>
      </c>
      <c r="AI16" s="72">
        <f>'3. Spieltag'!I8</f>
        <v>0</v>
      </c>
      <c r="AJ16" s="70">
        <f>'3. Spieltag'!G17</f>
        <v>12</v>
      </c>
      <c r="AK16" s="71" t="s">
        <v>8</v>
      </c>
      <c r="AL16" s="72">
        <f>'3. Spieltag'!I17</f>
        <v>8</v>
      </c>
      <c r="AM16" s="73">
        <f>SUM(C16+F16+I16+L16+R16+U16+X16+AA16+AD16+AG16+AJ16)</f>
        <v>108</v>
      </c>
      <c r="AN16" s="74" t="s">
        <v>8</v>
      </c>
      <c r="AO16" s="75">
        <f>SUM(E16+H16+K16+N16+T16+W16+Z16+AC16+AF16+AI16+AL16)</f>
        <v>91</v>
      </c>
      <c r="AP16" s="73"/>
      <c r="AQ16" s="74" t="s">
        <v>8</v>
      </c>
      <c r="AR16" s="76"/>
      <c r="AS16" s="61"/>
      <c r="AT16" s="77"/>
      <c r="AU16" s="192"/>
    </row>
    <row r="17" spans="1:49" s="10" customFormat="1" ht="15" customHeight="1" x14ac:dyDescent="0.25">
      <c r="A17" s="162"/>
      <c r="B17" s="162"/>
      <c r="C17" s="78">
        <f>IF(C16&gt;E16,2,IF(E16&gt;C16,0,IF(C16=0,0,IF(E16=0,0,1))))</f>
        <v>0</v>
      </c>
      <c r="D17" s="50" t="s">
        <v>8</v>
      </c>
      <c r="E17" s="51">
        <f>IF(E16&gt;C16,2,IF(C16&gt;E16,0,IF(E16=0,0,IF(C16=0,0,1))))</f>
        <v>2</v>
      </c>
      <c r="F17" s="52">
        <f>IF(F16&gt;H16,2,IF(H16&gt;F16,0,IF(F16=0,0,IF(H16=0,0,1))))</f>
        <v>0</v>
      </c>
      <c r="G17" s="50" t="s">
        <v>8</v>
      </c>
      <c r="H17" s="51">
        <f>IF(H16&gt;F16,2,IF(F16&gt;H16,0,IF(H16=0,0,IF(F16=0,0,1))))</f>
        <v>2</v>
      </c>
      <c r="I17" s="52">
        <f>IF(I16&gt;K16,2,IF(K16&gt;I16,0,IF(I16=0,0,IF(K16=0,0,1))))</f>
        <v>0</v>
      </c>
      <c r="J17" s="50" t="s">
        <v>8</v>
      </c>
      <c r="K17" s="51">
        <f>IF(K16&gt;I16,2,IF(I16&gt;K16,0,IF(K16=0,0,IF(I16=0,0,1))))</f>
        <v>2</v>
      </c>
      <c r="L17" s="52">
        <f>IF(L16&gt;N16,2,IF(N16&gt;L16,0,IF(L16=0,0,IF(N16=0,0,1))))</f>
        <v>2</v>
      </c>
      <c r="M17" s="50" t="s">
        <v>8</v>
      </c>
      <c r="N17" s="53">
        <f>IF(N16&gt;L16,2,IF(L16&gt;N16,0,IF(N16=0,0,IF(L16=0,0,1))))</f>
        <v>0</v>
      </c>
      <c r="O17" s="92"/>
      <c r="P17" s="89"/>
      <c r="Q17" s="90"/>
      <c r="R17" s="51">
        <f>IF(R16&gt;T16,2,IF(T16&gt;R16,0,IF(R16=0,0,IF(T16=0,0,1))))</f>
        <v>2</v>
      </c>
      <c r="S17" s="50" t="s">
        <v>8</v>
      </c>
      <c r="T17" s="53">
        <f>IF(T16&gt;R16,2,IF(R16&gt;T16,0,IF(T16=0,0,IF(R16=0,0,1))))</f>
        <v>0</v>
      </c>
      <c r="U17" s="54">
        <f>IF(U16&gt;W16,2,IF(W16&gt;U16,0,IF(U16=0,0,IF(W16=0,0,1))))</f>
        <v>2</v>
      </c>
      <c r="V17" s="55" t="s">
        <v>8</v>
      </c>
      <c r="W17" s="56">
        <f>IF(W16&gt;U16,2,IF(U16&gt;W16,0,IF(W16=0,0,IF(U16=0,0,1))))</f>
        <v>0</v>
      </c>
      <c r="X17" s="91">
        <f>IF(X16&gt;Z16,2,IF(Z16&gt;X16,0,IF(X16=0,0,IF(Z16=0,0,1))))</f>
        <v>2</v>
      </c>
      <c r="Y17" s="55" t="s">
        <v>8</v>
      </c>
      <c r="Z17" s="56">
        <f>IF(Z16&gt;X16,2,IF(X16&gt;Z16,0,IF(Z16=0,0,IF(X16=0,0,1))))</f>
        <v>0</v>
      </c>
      <c r="AA17" s="54">
        <f>IF(AA16&gt;AC16,2,IF(AC16&gt;AA16,0,IF(AA16=0,0,IF(AC16=0,0,1))))</f>
        <v>0</v>
      </c>
      <c r="AB17" s="55" t="s">
        <v>8</v>
      </c>
      <c r="AC17" s="56">
        <f>IF(AC16&gt;AA16,2,IF(AA16&gt;AC16,0,IF(AC16=0,0,IF(AA16=0,0,1))))</f>
        <v>2</v>
      </c>
      <c r="AD17" s="54">
        <f>IF(AD16&gt;AF16,2,IF(AF16&gt;AD16,0,IF(AD16=0,0,IF(AF16=0,0,1))))</f>
        <v>2</v>
      </c>
      <c r="AE17" s="55" t="s">
        <v>8</v>
      </c>
      <c r="AF17" s="56">
        <f>IF(AF16&gt;AD16,2,IF(AD16&gt;AF16,0,IF(AF16=0,0,IF(AD16=0,0,1))))</f>
        <v>0</v>
      </c>
      <c r="AG17" s="54">
        <f>IF(AG16&gt;AI16,2,IF(AI16&gt;AG16,0,IF(AG16=0,0,IF(AI16=0,0,1))))</f>
        <v>2</v>
      </c>
      <c r="AH17" s="55" t="s">
        <v>8</v>
      </c>
      <c r="AI17" s="56">
        <f>IF(AI16&gt;AG16,2,IF(AG16&gt;AI16,0,IF(AI16=0,0,IF(AG16=0,0,1))))</f>
        <v>0</v>
      </c>
      <c r="AJ17" s="54">
        <f>IF(AJ16&gt;AL16,2,IF(AL16&gt;AJ16,0,IF(AJ16=0,0,IF(AL16=0,0,1))))</f>
        <v>2</v>
      </c>
      <c r="AK17" s="55" t="s">
        <v>8</v>
      </c>
      <c r="AL17" s="56">
        <f>IF(AL16&gt;AJ16,2,IF(AJ16&gt;AL16,0,IF(AL16=0,0,IF(AJ16=0,0,1))))</f>
        <v>0</v>
      </c>
      <c r="AM17" s="57"/>
      <c r="AN17" s="58" t="s">
        <v>8</v>
      </c>
      <c r="AO17" s="59"/>
      <c r="AP17" s="57">
        <f>SUM(C17+F17+I17+L17+R17+U17+X17+AA17+AD17+AG17+AJ17)</f>
        <v>14</v>
      </c>
      <c r="AQ17" s="58" t="s">
        <v>8</v>
      </c>
      <c r="AR17" s="60">
        <f>SUM(E17+H17+K17+N17+T17+W17+Z17+AC17+AF17+AI17+AL17)</f>
        <v>8</v>
      </c>
      <c r="AS17" s="61">
        <f>RANK(AP17,AP$8:AP$31)</f>
        <v>5</v>
      </c>
      <c r="AT17" s="62">
        <f>+AM16-AO16</f>
        <v>17</v>
      </c>
      <c r="AU17" s="192" t="s">
        <v>62</v>
      </c>
      <c r="AV17" s="10" t="s">
        <v>63</v>
      </c>
    </row>
    <row r="18" spans="1:49" s="10" customFormat="1" ht="15" customHeight="1" x14ac:dyDescent="0.25">
      <c r="A18" s="161" t="str">
        <f>U2</f>
        <v>Stolberg</v>
      </c>
      <c r="B18" s="161">
        <v>6</v>
      </c>
      <c r="C18" s="63">
        <f>'1. Spieltag'!G27</f>
        <v>9</v>
      </c>
      <c r="D18" s="64" t="s">
        <v>8</v>
      </c>
      <c r="E18" s="65">
        <f>'1. Spieltag'!I27</f>
        <v>15</v>
      </c>
      <c r="F18" s="49">
        <f>'1. Spieltag'!G16</f>
        <v>11</v>
      </c>
      <c r="G18" s="64" t="s">
        <v>8</v>
      </c>
      <c r="H18" s="65">
        <f>'1. Spieltag'!I16</f>
        <v>5</v>
      </c>
      <c r="I18" s="49">
        <f>T12</f>
        <v>5</v>
      </c>
      <c r="J18" s="64" t="s">
        <v>8</v>
      </c>
      <c r="K18" s="65">
        <f>R12</f>
        <v>11</v>
      </c>
      <c r="L18" s="49">
        <f>'1. Spieltag'!I20</f>
        <v>16</v>
      </c>
      <c r="M18" s="64" t="s">
        <v>8</v>
      </c>
      <c r="N18" s="69">
        <f>'1. Spieltag'!G20</f>
        <v>4</v>
      </c>
      <c r="O18" s="65">
        <f>T16</f>
        <v>7</v>
      </c>
      <c r="P18" s="64" t="s">
        <v>8</v>
      </c>
      <c r="Q18" s="69">
        <f>R16</f>
        <v>10</v>
      </c>
      <c r="R18" s="84"/>
      <c r="S18" s="85"/>
      <c r="T18" s="86"/>
      <c r="U18" s="70">
        <f>'3. Spieltag'!G15</f>
        <v>11</v>
      </c>
      <c r="V18" s="71" t="s">
        <v>8</v>
      </c>
      <c r="W18" s="72">
        <f>'3. Spieltag'!I15</f>
        <v>6</v>
      </c>
      <c r="X18" s="70">
        <f>'3. Spieltag'!G33</f>
        <v>13</v>
      </c>
      <c r="Y18" s="71" t="s">
        <v>8</v>
      </c>
      <c r="Z18" s="72">
        <f>'3. Spieltag'!I33</f>
        <v>5</v>
      </c>
      <c r="AA18" s="87">
        <v>11</v>
      </c>
      <c r="AB18" s="71" t="s">
        <v>8</v>
      </c>
      <c r="AC18" s="72">
        <f>'3. Spieltag'!I49</f>
        <v>9</v>
      </c>
      <c r="AD18" s="70">
        <f>'3. Spieltag'!G23</f>
        <v>10</v>
      </c>
      <c r="AE18" s="71" t="s">
        <v>8</v>
      </c>
      <c r="AF18" s="72">
        <f>'3. Spieltag'!I23</f>
        <v>7</v>
      </c>
      <c r="AG18" s="70">
        <v>10</v>
      </c>
      <c r="AH18" s="71" t="s">
        <v>8</v>
      </c>
      <c r="AI18" s="72">
        <v>0</v>
      </c>
      <c r="AJ18" s="70">
        <f>'3. Spieltag'!G9</f>
        <v>23</v>
      </c>
      <c r="AK18" s="71" t="s">
        <v>8</v>
      </c>
      <c r="AL18" s="72">
        <f>'3. Spieltag'!I9</f>
        <v>10</v>
      </c>
      <c r="AM18" s="73">
        <f>SUM(C18+F18+I18+L18+O18+U18+X18+AA18+AD18+AG18+AJ18)</f>
        <v>126</v>
      </c>
      <c r="AN18" s="74" t="s">
        <v>8</v>
      </c>
      <c r="AO18" s="75">
        <f>SUM(E18+H18+K18+N18+Q18+W18+Z18+AC18+AF18+AI18+AL18)</f>
        <v>82</v>
      </c>
      <c r="AP18" s="73"/>
      <c r="AQ18" s="74" t="s">
        <v>8</v>
      </c>
      <c r="AR18" s="76"/>
      <c r="AS18" s="61"/>
      <c r="AT18" s="77"/>
      <c r="AU18" s="192"/>
    </row>
    <row r="19" spans="1:49" s="10" customFormat="1" ht="15" customHeight="1" x14ac:dyDescent="0.25">
      <c r="A19" s="162"/>
      <c r="B19" s="162"/>
      <c r="C19" s="78">
        <f>IF(C18&gt;E18,2,IF(E18&gt;C18,0,IF(C18=0,0,IF(E18=0,0,1))))</f>
        <v>0</v>
      </c>
      <c r="D19" s="50" t="s">
        <v>8</v>
      </c>
      <c r="E19" s="51">
        <f>IF(E18&gt;C18,2,IF(C18&gt;E18,0,IF(E18=0,0,IF(C18=0,0,1))))</f>
        <v>2</v>
      </c>
      <c r="F19" s="52">
        <f>IF(F18&gt;H18,2,IF(H18&gt;F18,0,IF(F18=0,0,IF(H18=0,0,1))))</f>
        <v>2</v>
      </c>
      <c r="G19" s="50" t="s">
        <v>8</v>
      </c>
      <c r="H19" s="51">
        <f>IF(H18&gt;F18,2,IF(F18&gt;H18,0,IF(H18=0,0,IF(F18=0,0,1))))</f>
        <v>0</v>
      </c>
      <c r="I19" s="52">
        <f>IF(I18&gt;K18,2,IF(K18&gt;I18,0,IF(I18=0,0,IF(K18=0,0,1))))</f>
        <v>0</v>
      </c>
      <c r="J19" s="50" t="s">
        <v>8</v>
      </c>
      <c r="K19" s="51">
        <f>IF(K18&gt;I18,2,IF(I18&gt;K18,0,IF(K18=0,0,IF(I18=0,0,1))))</f>
        <v>2</v>
      </c>
      <c r="L19" s="52">
        <f>IF(L18&gt;N18,2,IF(N18&gt;L18,0,IF(L18=0,0,IF(N18=0,0,1))))</f>
        <v>2</v>
      </c>
      <c r="M19" s="50" t="s">
        <v>8</v>
      </c>
      <c r="N19" s="53">
        <f>IF(N18&gt;L18,2,IF(L18&gt;N18,0,IF(N18=0,0,IF(L18=0,0,1))))</f>
        <v>0</v>
      </c>
      <c r="O19" s="51">
        <f>IF(O18&gt;Q18,2,IF(Q18&gt;O18,0,IF(O18=0,0,IF(Q18=0,0,1))))</f>
        <v>0</v>
      </c>
      <c r="P19" s="50" t="s">
        <v>8</v>
      </c>
      <c r="Q19" s="53">
        <f>IF(Q18&gt;O18,2,IF(O18&gt;Q18,0,IF(Q18=0,0,IF(O18=0,0,1))))</f>
        <v>2</v>
      </c>
      <c r="R19" s="92"/>
      <c r="S19" s="89"/>
      <c r="T19" s="90"/>
      <c r="U19" s="54">
        <f>IF(U18&gt;W18,2,IF(W18&gt;U18,0,IF(U18=0,0,IF(W18=0,0,1))))</f>
        <v>2</v>
      </c>
      <c r="V19" s="55" t="s">
        <v>8</v>
      </c>
      <c r="W19" s="56">
        <f>IF(W18&gt;U18,2,IF(U18&gt;W18,0,IF(W18=0,0,IF(U18=0,0,1))))</f>
        <v>0</v>
      </c>
      <c r="X19" s="54">
        <f>IF(X18&gt;Z18,2,IF(Z18&gt;X18,0,IF(X18=0,0,IF(Z18=0,0,1))))</f>
        <v>2</v>
      </c>
      <c r="Y19" s="55" t="s">
        <v>8</v>
      </c>
      <c r="Z19" s="56">
        <f>IF(Z18&gt;X18,2,IF(X18&gt;Z18,0,IF(Z18=0,0,IF(X18=0,0,1))))</f>
        <v>0</v>
      </c>
      <c r="AA19" s="91">
        <f>IF(AA18&gt;AC18,2,IF(AC18&gt;AA18,0,IF(AA18=0,0,IF(AC18=0,0,1))))</f>
        <v>2</v>
      </c>
      <c r="AB19" s="55" t="s">
        <v>8</v>
      </c>
      <c r="AC19" s="56">
        <f>IF(AC18&gt;AA18,2,IF(AA18&gt;AC18,0,IF(AC18=0,0,IF(AA18=0,0,1))))</f>
        <v>0</v>
      </c>
      <c r="AD19" s="54">
        <f>IF(AD18&gt;AF18,2,IF(AF18&gt;AD18,0,IF(AD18=0,0,IF(AF18=0,0,1))))</f>
        <v>2</v>
      </c>
      <c r="AE19" s="55" t="s">
        <v>8</v>
      </c>
      <c r="AF19" s="56">
        <f>IF(AF18&gt;AD18,2,IF(AD18&gt;AF18,0,IF(AF18=0,0,IF(AD18=0,0,1))))</f>
        <v>0</v>
      </c>
      <c r="AG19" s="54">
        <v>2</v>
      </c>
      <c r="AH19" s="55" t="s">
        <v>8</v>
      </c>
      <c r="AI19" s="56">
        <f>IF(AI18&gt;AG18,2,IF(AG18&gt;AI18,0,IF(AI18=0,0,IF(AG18=0,0,1))))</f>
        <v>0</v>
      </c>
      <c r="AJ19" s="54">
        <f>IF(AJ18&gt;AL18,2,IF(AL18&gt;AJ18,0,IF(AJ18=0,0,IF(AL18=0,0,1))))</f>
        <v>2</v>
      </c>
      <c r="AK19" s="55" t="s">
        <v>8</v>
      </c>
      <c r="AL19" s="56">
        <f>IF(AL18&gt;AJ18,2,IF(AJ18&gt;AL18,0,IF(AL18=0,0,IF(AJ18=0,0,1))))</f>
        <v>0</v>
      </c>
      <c r="AM19" s="57"/>
      <c r="AN19" s="58" t="s">
        <v>8</v>
      </c>
      <c r="AO19" s="59"/>
      <c r="AP19" s="57">
        <f>SUM(C19+F19+I19+L19+O19+U19+X19+AA19+AD19+AG19+AJ19)</f>
        <v>16</v>
      </c>
      <c r="AQ19" s="58" t="s">
        <v>8</v>
      </c>
      <c r="AR19" s="60">
        <f>SUM(E19+H19+K19+N19+Q19+W19+Z19+AC19+AF19+AI19+AL19)</f>
        <v>6</v>
      </c>
      <c r="AS19" s="61">
        <f>RANK(AP19,AP$8:AP$31)</f>
        <v>2</v>
      </c>
      <c r="AT19" s="62">
        <f>+AM18-AO18</f>
        <v>44</v>
      </c>
      <c r="AU19" s="192" t="s">
        <v>55</v>
      </c>
      <c r="AV19" s="10" t="s">
        <v>58</v>
      </c>
      <c r="AW19" s="10" t="s">
        <v>74</v>
      </c>
    </row>
    <row r="20" spans="1:49" s="10" customFormat="1" ht="15" customHeight="1" x14ac:dyDescent="0.25">
      <c r="A20" s="161" t="str">
        <f>U3</f>
        <v>Nordwalde I</v>
      </c>
      <c r="B20" s="161">
        <v>7</v>
      </c>
      <c r="C20" s="93">
        <f>'3. Spieltag'!I3</f>
        <v>6</v>
      </c>
      <c r="D20" s="71" t="s">
        <v>8</v>
      </c>
      <c r="E20" s="70">
        <f>U8</f>
        <v>17</v>
      </c>
      <c r="F20" s="87">
        <f>'3. Spieltag'!G36</f>
        <v>9</v>
      </c>
      <c r="G20" s="71" t="s">
        <v>8</v>
      </c>
      <c r="H20" s="70">
        <f>'3. Spieltag'!I36</f>
        <v>9</v>
      </c>
      <c r="I20" s="87">
        <f>'3. Spieltag'!I45</f>
        <v>12</v>
      </c>
      <c r="J20" s="71" t="s">
        <v>8</v>
      </c>
      <c r="K20" s="70">
        <f>'3. Spieltag'!G45</f>
        <v>7</v>
      </c>
      <c r="L20" s="87">
        <f>W14</f>
        <v>14</v>
      </c>
      <c r="M20" s="71" t="s">
        <v>8</v>
      </c>
      <c r="N20" s="72">
        <f>U14</f>
        <v>6</v>
      </c>
      <c r="O20" s="70">
        <f>'3. Spieltag'!I40</f>
        <v>8</v>
      </c>
      <c r="P20" s="71" t="s">
        <v>8</v>
      </c>
      <c r="Q20" s="72">
        <f>'3. Spieltag'!G40</f>
        <v>13</v>
      </c>
      <c r="R20" s="70">
        <f>W18</f>
        <v>6</v>
      </c>
      <c r="S20" s="71" t="s">
        <v>8</v>
      </c>
      <c r="T20" s="72">
        <f>U18</f>
        <v>11</v>
      </c>
      <c r="U20" s="84"/>
      <c r="V20" s="85"/>
      <c r="W20" s="86"/>
      <c r="X20" s="65">
        <f>'2. Spieltag'!G3</f>
        <v>10</v>
      </c>
      <c r="Y20" s="64" t="s">
        <v>8</v>
      </c>
      <c r="Z20" s="69">
        <f>'2. Spieltag'!I3</f>
        <v>5</v>
      </c>
      <c r="AA20" s="65">
        <f>'2. Spieltag'!G24</f>
        <v>16</v>
      </c>
      <c r="AB20" s="64" t="s">
        <v>8</v>
      </c>
      <c r="AC20" s="69">
        <f>'2. Spieltag'!I24</f>
        <v>4</v>
      </c>
      <c r="AD20" s="49">
        <f>'2. Spieltag'!I8</f>
        <v>15</v>
      </c>
      <c r="AE20" s="64" t="s">
        <v>8</v>
      </c>
      <c r="AF20" s="69">
        <f>'2. Spieltag'!G8</f>
        <v>10</v>
      </c>
      <c r="AG20" s="49">
        <f>'2. Spieltag'!I28</f>
        <v>18</v>
      </c>
      <c r="AH20" s="64" t="s">
        <v>8</v>
      </c>
      <c r="AI20" s="69">
        <f>'2. Spieltag'!G28</f>
        <v>7</v>
      </c>
      <c r="AJ20" s="65">
        <f>'2. Spieltag'!G19</f>
        <v>12</v>
      </c>
      <c r="AK20" s="64" t="s">
        <v>8</v>
      </c>
      <c r="AL20" s="69">
        <f>'2. Spieltag'!I19</f>
        <v>10</v>
      </c>
      <c r="AM20" s="73">
        <f>SUM(C20+F20+I20+L20+O20+R20+X20+AA20+AD20+AG20+AJ20)</f>
        <v>126</v>
      </c>
      <c r="AN20" s="74" t="s">
        <v>8</v>
      </c>
      <c r="AO20" s="75">
        <f>SUM(E20+H20+K20+N20+Q20+T20+Z20+AC20+AF20+AI20+AL20)</f>
        <v>99</v>
      </c>
      <c r="AP20" s="73"/>
      <c r="AQ20" s="74" t="s">
        <v>8</v>
      </c>
      <c r="AR20" s="76"/>
      <c r="AS20" s="61"/>
      <c r="AT20" s="77"/>
      <c r="AU20" s="192"/>
    </row>
    <row r="21" spans="1:49" s="10" customFormat="1" ht="15" customHeight="1" x14ac:dyDescent="0.25">
      <c r="A21" s="162"/>
      <c r="B21" s="162"/>
      <c r="C21" s="94">
        <f>IF(C20&gt;E20,2,IF(E20&gt;C20,0,IF(C20=0,0,IF(E20=0,0,1))))</f>
        <v>0</v>
      </c>
      <c r="D21" s="55" t="s">
        <v>8</v>
      </c>
      <c r="E21" s="54">
        <f>IF(E20&gt;C20,2,IF(C20&gt;E20,0,IF(E20=0,0,IF(C20=0,0,1))))</f>
        <v>2</v>
      </c>
      <c r="F21" s="91">
        <f>IF(F20&gt;H20,2,IF(H20&gt;F20,0,IF(F20=0,0,IF(H20=0,0,1))))</f>
        <v>1</v>
      </c>
      <c r="G21" s="55" t="s">
        <v>8</v>
      </c>
      <c r="H21" s="54">
        <f>IF(H20&gt;F20,2,IF(F20&gt;H20,0,IF(H20=0,0,IF(F20=0,0,1))))</f>
        <v>1</v>
      </c>
      <c r="I21" s="91">
        <f>IF(I20&gt;K20,2,IF(K20&gt;I20,0,IF(I20=0,0,IF(K20=0,0,1))))</f>
        <v>2</v>
      </c>
      <c r="J21" s="55" t="s">
        <v>8</v>
      </c>
      <c r="K21" s="54">
        <f>IF(K20&gt;I20,2,IF(I20&gt;K20,0,IF(K20=0,0,IF(I20=0,0,1))))</f>
        <v>0</v>
      </c>
      <c r="L21" s="91">
        <f>IF(L20&gt;N20,2,IF(N20&gt;L20,0,IF(L20=0,0,IF(N20=0,0,1))))</f>
        <v>2</v>
      </c>
      <c r="M21" s="55" t="s">
        <v>8</v>
      </c>
      <c r="N21" s="56">
        <f>IF(N20&gt;L20,2,IF(L20&gt;N20,0,IF(N20=0,0,IF(L20=0,0,1))))</f>
        <v>0</v>
      </c>
      <c r="O21" s="54">
        <f>IF(O20&gt;Q20,2,IF(Q20&gt;O20,0,IF(O20=0,0,IF(Q20=0,0,1))))</f>
        <v>0</v>
      </c>
      <c r="P21" s="55" t="s">
        <v>8</v>
      </c>
      <c r="Q21" s="56">
        <f>IF(Q20&gt;O20,2,IF(O20&gt;Q20,0,IF(Q20=0,0,IF(O20=0,0,1))))</f>
        <v>2</v>
      </c>
      <c r="R21" s="54">
        <f>IF(R20&gt;T20,2,IF(T20&gt;R20,0,IF(R20=0,0,IF(T20=0,0,1))))</f>
        <v>0</v>
      </c>
      <c r="S21" s="55" t="s">
        <v>8</v>
      </c>
      <c r="T21" s="56">
        <f>IF(T20&gt;R20,2,IF(R20&gt;T20,0,IF(T20=0,0,IF(R20=0,0,1))))</f>
        <v>2</v>
      </c>
      <c r="U21" s="92"/>
      <c r="V21" s="89"/>
      <c r="W21" s="90"/>
      <c r="X21" s="51">
        <f>IF(X20&gt;Z20,2,IF(Z20&gt;X20,0,IF(X20=0,0,IF(Z20=0,0,1))))</f>
        <v>2</v>
      </c>
      <c r="Y21" s="50" t="s">
        <v>8</v>
      </c>
      <c r="Z21" s="53">
        <f>IF(Z20&gt;X20,2,IF(X20&gt;Z20,0,IF(Z20=0,0,IF(X20=0,0,1))))</f>
        <v>0</v>
      </c>
      <c r="AA21" s="51">
        <f>IF(AA20&gt;AC20,2,IF(AC20&gt;AA20,0,IF(AA20=0,0,IF(AC20=0,0,1))))</f>
        <v>2</v>
      </c>
      <c r="AB21" s="50" t="s">
        <v>8</v>
      </c>
      <c r="AC21" s="53">
        <f>IF(AC20&gt;AA20,2,IF(AA20&gt;AC20,0,IF(AC20=0,0,IF(AA20=0,0,1))))</f>
        <v>0</v>
      </c>
      <c r="AD21" s="52">
        <f>IF(AD20&gt;AF20,2,IF(AF20&gt;AD20,0,IF(AD20=0,0,IF(AF20=0,0,1))))</f>
        <v>2</v>
      </c>
      <c r="AE21" s="50" t="s">
        <v>8</v>
      </c>
      <c r="AF21" s="53">
        <f>IF(AF20&gt;AD20,2,IF(AD20&gt;AF20,0,IF(AF20=0,0,IF(AD20=0,0,1))))</f>
        <v>0</v>
      </c>
      <c r="AG21" s="52">
        <f>IF(AG20&gt;AI20,2,IF(AI20&gt;AG20,0,IF(AG20=0,0,IF(AI20=0,0,1))))</f>
        <v>2</v>
      </c>
      <c r="AH21" s="50" t="s">
        <v>8</v>
      </c>
      <c r="AI21" s="53">
        <f>IF(AI20&gt;AG20,2,IF(AG20&gt;AI20,0,IF(AI20=0,0,IF(AG20=0,0,1))))</f>
        <v>0</v>
      </c>
      <c r="AJ21" s="51">
        <f>IF(AJ20&gt;AL20,2,IF(AL20&gt;AJ20,0,IF(AJ20=0,0,IF(AL20=0,0,1))))</f>
        <v>2</v>
      </c>
      <c r="AK21" s="50" t="s">
        <v>8</v>
      </c>
      <c r="AL21" s="53">
        <f>IF(AL20&gt;AJ20,2,IF(AJ20&gt;AL20,0,IF(AL20=0,0,IF(AJ20=0,0,1))))</f>
        <v>0</v>
      </c>
      <c r="AM21" s="57"/>
      <c r="AN21" s="58" t="s">
        <v>8</v>
      </c>
      <c r="AO21" s="59"/>
      <c r="AP21" s="57">
        <f>SUM(C21+F21+I21+L21+O21+R21+X21+AA21+AD21+AG21+AJ21)</f>
        <v>15</v>
      </c>
      <c r="AQ21" s="58" t="s">
        <v>8</v>
      </c>
      <c r="AR21" s="60">
        <f>SUM(E21+H21+K21+N21+Q21+T21+Z21+AC21+AF21+AI21)</f>
        <v>7</v>
      </c>
      <c r="AS21" s="61">
        <f>RANK(AP21,AP$8:AP$31)</f>
        <v>4</v>
      </c>
      <c r="AT21" s="62">
        <f>+AM20-AO20</f>
        <v>27</v>
      </c>
      <c r="AU21" s="192"/>
      <c r="AV21" s="10" t="s">
        <v>59</v>
      </c>
      <c r="AW21" s="10" t="s">
        <v>73</v>
      </c>
    </row>
    <row r="22" spans="1:49" s="10" customFormat="1" ht="15" customHeight="1" x14ac:dyDescent="0.25">
      <c r="A22" s="161" t="str">
        <f>U4</f>
        <v>Nordwalde II</v>
      </c>
      <c r="B22" s="161">
        <v>8</v>
      </c>
      <c r="C22" s="93">
        <f>'3. Spieltag'!I12</f>
        <v>8</v>
      </c>
      <c r="D22" s="71" t="s">
        <v>8</v>
      </c>
      <c r="E22" s="70">
        <f>'3. Spieltag'!G12</f>
        <v>15</v>
      </c>
      <c r="F22" s="87">
        <f>Z10</f>
        <v>5</v>
      </c>
      <c r="G22" s="71" t="s">
        <v>8</v>
      </c>
      <c r="H22" s="70">
        <f>X10</f>
        <v>11</v>
      </c>
      <c r="I22" s="87">
        <f>'3. Spieltag'!G37</f>
        <v>9</v>
      </c>
      <c r="J22" s="71" t="s">
        <v>8</v>
      </c>
      <c r="K22" s="70">
        <f>'3. Spieltag'!I37</f>
        <v>10</v>
      </c>
      <c r="L22" s="87">
        <f>'3. Spieltag'!I43</f>
        <v>5</v>
      </c>
      <c r="M22" s="71" t="s">
        <v>8</v>
      </c>
      <c r="N22" s="72">
        <f>'3. Spieltag'!G43</f>
        <v>13</v>
      </c>
      <c r="O22" s="70">
        <f>'3. Spieltag'!I25</f>
        <v>6</v>
      </c>
      <c r="P22" s="71" t="s">
        <v>8</v>
      </c>
      <c r="Q22" s="72">
        <f>'3. Spieltag'!G25</f>
        <v>13</v>
      </c>
      <c r="R22" s="70">
        <f>'3. Spieltag'!I33</f>
        <v>5</v>
      </c>
      <c r="S22" s="71" t="s">
        <v>8</v>
      </c>
      <c r="T22" s="72">
        <f>'3. Spieltag'!G33</f>
        <v>13</v>
      </c>
      <c r="U22" s="65">
        <f>Z20</f>
        <v>5</v>
      </c>
      <c r="V22" s="64" t="s">
        <v>8</v>
      </c>
      <c r="W22" s="69">
        <f>X20</f>
        <v>10</v>
      </c>
      <c r="X22" s="84"/>
      <c r="Y22" s="85"/>
      <c r="Z22" s="86"/>
      <c r="AA22" s="65">
        <f>'2. Spieltag'!G27</f>
        <v>7</v>
      </c>
      <c r="AB22" s="64" t="s">
        <v>8</v>
      </c>
      <c r="AC22" s="69">
        <f>'2. Spieltag'!I27</f>
        <v>7</v>
      </c>
      <c r="AD22" s="49">
        <f>'2. Spieltag'!G20</f>
        <v>6</v>
      </c>
      <c r="AE22" s="64" t="s">
        <v>8</v>
      </c>
      <c r="AF22" s="69">
        <f>'2. Spieltag'!I20</f>
        <v>12</v>
      </c>
      <c r="AG22" s="49">
        <f>'2. Spieltag'!G11</f>
        <v>7</v>
      </c>
      <c r="AH22" s="64" t="s">
        <v>8</v>
      </c>
      <c r="AI22" s="69">
        <f>'2. Spieltag'!I11</f>
        <v>12</v>
      </c>
      <c r="AJ22" s="65">
        <f>'2. Spieltag'!I15</f>
        <v>7</v>
      </c>
      <c r="AK22" s="64" t="s">
        <v>8</v>
      </c>
      <c r="AL22" s="69">
        <f>'2. Spieltag'!G15</f>
        <v>12</v>
      </c>
      <c r="AM22" s="73">
        <f>SUM(C22+F22+I22+L22+O22+R22+U22+AA22+AD22+AG22+AJ22)</f>
        <v>70</v>
      </c>
      <c r="AN22" s="74" t="s">
        <v>8</v>
      </c>
      <c r="AO22" s="75">
        <f>SUM(E22+H22+K22+N22+Q22+T22+W22+AC22+AF22+AI22+AL22)</f>
        <v>128</v>
      </c>
      <c r="AP22" s="57"/>
      <c r="AQ22" s="74" t="s">
        <v>8</v>
      </c>
      <c r="AR22" s="76"/>
      <c r="AS22" s="190"/>
      <c r="AU22" s="192"/>
    </row>
    <row r="23" spans="1:49" s="10" customFormat="1" ht="15" customHeight="1" x14ac:dyDescent="0.25">
      <c r="A23" s="162"/>
      <c r="B23" s="162"/>
      <c r="C23" s="94">
        <f>IF(C22&gt;E22,2,IF(E22&gt;C22,0,IF(C22=0,0,IF(E22=0,0,1))))</f>
        <v>0</v>
      </c>
      <c r="D23" s="55" t="s">
        <v>8</v>
      </c>
      <c r="E23" s="54">
        <f>IF(E22&gt;C22,2,IF(C22&gt;E22,0,IF(E22=0,0,IF(C22=0,0,1))))</f>
        <v>2</v>
      </c>
      <c r="F23" s="91">
        <f>IF(F22&gt;H22,2,IF(H22&gt;F22,0,IF(F22=0,0,IF(H22=0,0,1))))</f>
        <v>0</v>
      </c>
      <c r="G23" s="55" t="s">
        <v>8</v>
      </c>
      <c r="H23" s="54">
        <f>IF(H22&gt;F22,2,IF(F22&gt;H22,0,IF(H22=0,0,IF(F22=0,0,1))))</f>
        <v>2</v>
      </c>
      <c r="I23" s="91">
        <f>IF(I22&gt;K22,2,IF(K22&gt;I22,0,IF(I22=0,0,IF(K22=0,0,1))))</f>
        <v>0</v>
      </c>
      <c r="J23" s="55" t="s">
        <v>8</v>
      </c>
      <c r="K23" s="54">
        <f>IF(K22&gt;I22,2,IF(I22&gt;K22,0,IF(K22=0,0,IF(I22=0,0,1))))</f>
        <v>2</v>
      </c>
      <c r="L23" s="91">
        <f>IF(L22&gt;N22,2,IF(N22&gt;L22,0,IF(L22=0,0,IF(N22=0,0,1))))</f>
        <v>0</v>
      </c>
      <c r="M23" s="55" t="s">
        <v>8</v>
      </c>
      <c r="N23" s="56">
        <f>IF(N22&gt;L22,2,IF(L22&gt;N22,0,IF(N22=0,0,IF(L22=0,0,1))))</f>
        <v>2</v>
      </c>
      <c r="O23" s="54">
        <f>IF(O22&gt;Q22,2,IF(Q22&gt;O22,0,IF(O22=0,0,IF(Q22=0,0,1))))</f>
        <v>0</v>
      </c>
      <c r="P23" s="55" t="s">
        <v>8</v>
      </c>
      <c r="Q23" s="56">
        <f>IF(Q22&gt;O22,2,IF(O22&gt;Q22,0,IF(Q22=0,0,IF(O22=0,0,1))))</f>
        <v>2</v>
      </c>
      <c r="R23" s="54">
        <f>IF(R22&gt;T22,2,IF(T22&gt;R22,0,IF(R22=0,0,IF(T22=0,0,1))))</f>
        <v>0</v>
      </c>
      <c r="S23" s="55" t="s">
        <v>8</v>
      </c>
      <c r="T23" s="56">
        <f>IF(T22&gt;R22,2,IF(R22&gt;T22,0,IF(T22=0,0,IF(R22=0,0,1))))</f>
        <v>2</v>
      </c>
      <c r="U23" s="51">
        <f>IF(U22&gt;W22,2,IF(W22&gt;U22,0,IF(U22=0,0,IF(W22=0,0,1))))</f>
        <v>0</v>
      </c>
      <c r="V23" s="50" t="s">
        <v>8</v>
      </c>
      <c r="W23" s="53">
        <f>IF(W22&gt;U22,2,IF(U22&gt;W22,0,IF(W22=0,0,IF(U22=0,0,1))))</f>
        <v>2</v>
      </c>
      <c r="X23" s="92"/>
      <c r="Y23" s="89"/>
      <c r="Z23" s="90"/>
      <c r="AA23" s="51">
        <f>IF(AA22&gt;AC22,2,IF(AC22&gt;AA22,0,IF(AA22=0,0,IF(AC22=0,0,1))))</f>
        <v>1</v>
      </c>
      <c r="AB23" s="50" t="s">
        <v>8</v>
      </c>
      <c r="AC23" s="53">
        <f>IF(AC22&gt;AA22,2,IF(AA22&gt;AC22,0,IF(AC22=0,0,IF(AA22=0,0,1))))</f>
        <v>1</v>
      </c>
      <c r="AD23" s="52">
        <f>IF(AD22&gt;AF22,2,IF(AF22&gt;AD22,0,IF(AD22=0,0,IF(AF22=0,0,1))))</f>
        <v>0</v>
      </c>
      <c r="AE23" s="50" t="s">
        <v>8</v>
      </c>
      <c r="AF23" s="53">
        <f>IF(AF22&gt;AD22,2,IF(AD22&gt;AF22,0,IF(AF22=0,0,IF(AD22=0,0,1))))</f>
        <v>2</v>
      </c>
      <c r="AG23" s="52">
        <f>IF(AG22&gt;AI22,2,IF(AI22&gt;AG22,0,IF(AG22=0,0,IF(AI22=0,0,1))))</f>
        <v>0</v>
      </c>
      <c r="AH23" s="50" t="s">
        <v>8</v>
      </c>
      <c r="AI23" s="53">
        <f>IF(AI22&gt;AG22,2,IF(AG22&gt;AI22,0,IF(AI22=0,0,IF(AG22=0,0,1))))</f>
        <v>2</v>
      </c>
      <c r="AJ23" s="51">
        <f>IF(AJ22&gt;AL22,2,IF(AL22&gt;AJ22,0,IF(AJ22=0,0,IF(AL22=0,0,1))))</f>
        <v>0</v>
      </c>
      <c r="AK23" s="50" t="s">
        <v>8</v>
      </c>
      <c r="AL23" s="53">
        <f>IF(AL22&gt;AJ22,2,IF(AJ22&gt;AL22,0,IF(AL22=0,0,IF(AJ22=0,0,1))))</f>
        <v>2</v>
      </c>
      <c r="AM23" s="57"/>
      <c r="AN23" s="58" t="s">
        <v>8</v>
      </c>
      <c r="AO23" s="59"/>
      <c r="AP23" s="57">
        <f t="shared" ref="AP23:AP25" si="0">SUM(C23+F23+I23+L23+O23+R23+X23+AA23+AD23+AG23+AJ23)</f>
        <v>1</v>
      </c>
      <c r="AQ23" s="58" t="s">
        <v>8</v>
      </c>
      <c r="AR23" s="60">
        <f>SUM(E23+H23+K23+N23+Q23+T23+W23+AC23+AF23+AI23+AL23)</f>
        <v>21</v>
      </c>
      <c r="AS23" s="61">
        <f>RANK(AP23,AP$8:AP$31)</f>
        <v>12</v>
      </c>
      <c r="AT23" s="62">
        <f>+AM22-AO22</f>
        <v>-58</v>
      </c>
      <c r="AU23" s="192"/>
      <c r="AV23" s="10" t="s">
        <v>71</v>
      </c>
      <c r="AW23" s="10" t="s">
        <v>72</v>
      </c>
    </row>
    <row r="24" spans="1:49" s="10" customFormat="1" ht="15" customHeight="1" x14ac:dyDescent="0.25">
      <c r="A24" s="161" t="str">
        <f>AJ1</f>
        <v>Herne I</v>
      </c>
      <c r="B24" s="161">
        <v>9</v>
      </c>
      <c r="C24" s="93">
        <f>'3. Spieltag'!I20</f>
        <v>10</v>
      </c>
      <c r="D24" s="71" t="s">
        <v>8</v>
      </c>
      <c r="E24" s="70">
        <f>'3. Spieltag'!G20</f>
        <v>8</v>
      </c>
      <c r="F24" s="87">
        <f>AC10</f>
        <v>9</v>
      </c>
      <c r="G24" s="71" t="s">
        <v>8</v>
      </c>
      <c r="H24" s="70">
        <f>AA10</f>
        <v>9</v>
      </c>
      <c r="I24" s="87">
        <f>'3. Spieltag'!I5</f>
        <v>7</v>
      </c>
      <c r="J24" s="71" t="s">
        <v>8</v>
      </c>
      <c r="K24" s="70">
        <f>'3. Spieltag'!G5</f>
        <v>16</v>
      </c>
      <c r="L24" s="87">
        <f>AC14</f>
        <v>7</v>
      </c>
      <c r="M24" s="71" t="s">
        <v>8</v>
      </c>
      <c r="N24" s="72">
        <f>AA14</f>
        <v>12</v>
      </c>
      <c r="O24" s="95">
        <f>'3. Spieltag'!I32</f>
        <v>12</v>
      </c>
      <c r="P24" s="71" t="s">
        <v>8</v>
      </c>
      <c r="Q24" s="72">
        <f>'3. Spieltag'!G32</f>
        <v>7</v>
      </c>
      <c r="R24" s="70">
        <f>AC18</f>
        <v>9</v>
      </c>
      <c r="S24" s="71" t="s">
        <v>8</v>
      </c>
      <c r="T24" s="72">
        <f>AA18</f>
        <v>11</v>
      </c>
      <c r="U24" s="65">
        <f>AC20</f>
        <v>4</v>
      </c>
      <c r="V24" s="64" t="s">
        <v>8</v>
      </c>
      <c r="W24" s="69">
        <f>AA20</f>
        <v>16</v>
      </c>
      <c r="X24" s="65">
        <f>AC22</f>
        <v>7</v>
      </c>
      <c r="Y24" s="64" t="s">
        <v>8</v>
      </c>
      <c r="Z24" s="69">
        <f>AA22</f>
        <v>7</v>
      </c>
      <c r="AA24" s="84"/>
      <c r="AB24" s="85"/>
      <c r="AC24" s="86"/>
      <c r="AD24" s="49">
        <f>'2. Spieltag'!G4</f>
        <v>8</v>
      </c>
      <c r="AE24" s="64" t="s">
        <v>8</v>
      </c>
      <c r="AF24" s="69">
        <f>'2. Spieltag'!I4</f>
        <v>14</v>
      </c>
      <c r="AG24" s="49">
        <f>'2. Spieltag'!I16</f>
        <v>14</v>
      </c>
      <c r="AH24" s="64" t="s">
        <v>8</v>
      </c>
      <c r="AI24" s="69">
        <f>'2. Spieltag'!G16</f>
        <v>6</v>
      </c>
      <c r="AJ24" s="65">
        <f>'2. Spieltag'!G12</f>
        <v>5</v>
      </c>
      <c r="AK24" s="64" t="s">
        <v>8</v>
      </c>
      <c r="AL24" s="69">
        <f>'2. Spieltag'!I12</f>
        <v>16</v>
      </c>
      <c r="AM24" s="73">
        <f>SUM(C24+F24+I24+L24+O24+R24+U24+X24+AD24+AG24+AJ24)</f>
        <v>92</v>
      </c>
      <c r="AN24" s="74" t="s">
        <v>8</v>
      </c>
      <c r="AO24" s="75">
        <f>SUM(E24+H24+K24+N24+Q24+T24+W24+Z24+AF24+AI24+AL24)</f>
        <v>122</v>
      </c>
      <c r="AP24" s="57"/>
      <c r="AQ24" s="74" t="s">
        <v>8</v>
      </c>
      <c r="AR24" s="60"/>
      <c r="AS24" s="61"/>
      <c r="AT24" s="77"/>
      <c r="AU24" s="192"/>
    </row>
    <row r="25" spans="1:49" s="10" customFormat="1" ht="15" customHeight="1" x14ac:dyDescent="0.25">
      <c r="A25" s="162"/>
      <c r="B25" s="162"/>
      <c r="C25" s="94">
        <f>IF(C24&gt;E24,2,IF(E24&gt;C24,0,IF(C24=0,0,IF(E24=0,0,1))))</f>
        <v>2</v>
      </c>
      <c r="D25" s="55" t="s">
        <v>8</v>
      </c>
      <c r="E25" s="54">
        <f>IF(E24&gt;C24,2,IF(C24&gt;E24,0,IF(E24=0,0,IF(C24=0,0,1))))</f>
        <v>0</v>
      </c>
      <c r="F25" s="91">
        <f>IF(F24&gt;H24,2,IF(H24&gt;F24,0,IF(F24=0,0,IF(H24=0,0,1))))</f>
        <v>1</v>
      </c>
      <c r="G25" s="55" t="s">
        <v>8</v>
      </c>
      <c r="H25" s="54">
        <f>IF(H24&gt;F24,2,IF(F24&gt;H24,0,IF(H24=0,0,IF(F24=0,0,1))))</f>
        <v>1</v>
      </c>
      <c r="I25" s="91">
        <f>IF(I24&gt;K24,2,IF(K24&gt;I24,0,IF(I24=0,0,IF(K24=0,0,1))))</f>
        <v>0</v>
      </c>
      <c r="J25" s="55" t="s">
        <v>8</v>
      </c>
      <c r="K25" s="54">
        <f>IF(K24&gt;I24,2,IF(I24&gt;K24,0,IF(K24=0,0,IF(I24=0,0,1))))</f>
        <v>2</v>
      </c>
      <c r="L25" s="91">
        <f>IF(L24&gt;N24,2,IF(N24&gt;L24,0,IF(L24=0,0,IF(N24=0,0,1))))</f>
        <v>0</v>
      </c>
      <c r="M25" s="55" t="s">
        <v>8</v>
      </c>
      <c r="N25" s="56">
        <f>IF(N24&gt;L24,2,IF(L24&gt;N24,0,IF(N24=0,0,IF(L24=0,0,1))))</f>
        <v>2</v>
      </c>
      <c r="O25" s="54">
        <f>IF(O24&gt;Q24,2,IF(Q24&gt;O24,0,IF(O24=0,0,IF(Q24=0,0,1))))</f>
        <v>2</v>
      </c>
      <c r="P25" s="55" t="s">
        <v>8</v>
      </c>
      <c r="Q25" s="56">
        <f>IF(Q24&gt;O24,2,IF(O24&gt;Q24,0,IF(Q24=0,0,IF(O24=0,0,1))))</f>
        <v>0</v>
      </c>
      <c r="R25" s="54">
        <f>IF(R24&gt;T24,2,IF(T24&gt;R24,0,IF(R24=0,0,IF(T24=0,0,1))))</f>
        <v>0</v>
      </c>
      <c r="S25" s="55" t="s">
        <v>8</v>
      </c>
      <c r="T25" s="56">
        <f>IF(T24&gt;R24,2,IF(R24&gt;T24,0,IF(T24=0,0,IF(R24=0,0,1))))</f>
        <v>2</v>
      </c>
      <c r="U25" s="51">
        <f>IF(U24&gt;W24,2,IF(W24&gt;U24,0,IF(U24=0,0,IF(W24=0,0,1))))</f>
        <v>0</v>
      </c>
      <c r="V25" s="50" t="s">
        <v>8</v>
      </c>
      <c r="W25" s="53">
        <f>IF(W24&gt;U24,2,IF(U24&gt;W24,0,IF(W24=0,0,IF(U24=0,0,1))))</f>
        <v>2</v>
      </c>
      <c r="X25" s="51">
        <f>IF(X24&gt;Z24,2,IF(Z24&gt;X24,0,IF(X24=0,0,IF(Z24=0,0,1))))</f>
        <v>1</v>
      </c>
      <c r="Y25" s="50" t="s">
        <v>8</v>
      </c>
      <c r="Z25" s="53">
        <f>IF(Z24&gt;X24,2,IF(X24&gt;Z24,0,IF(Z24=0,0,IF(X24=0,0,1))))</f>
        <v>1</v>
      </c>
      <c r="AA25" s="92"/>
      <c r="AB25" s="89"/>
      <c r="AC25" s="90"/>
      <c r="AD25" s="49">
        <f>IF(AD24&gt;AF24,2,IF(AF24&gt;AD24,0,IF(AD24=0,0,IF(AF24=0,0,1))))</f>
        <v>0</v>
      </c>
      <c r="AE25" s="50" t="s">
        <v>8</v>
      </c>
      <c r="AF25" s="53">
        <f>IF(AF24&gt;AD24,2,IF(AD24&gt;AF24,0,IF(AF24=0,0,IF(AD24=0,0,1))))</f>
        <v>2</v>
      </c>
      <c r="AG25" s="52">
        <f>IF(AG24&gt;AI24,2,IF(AI24&gt;AG24,0,IF(AG24=0,0,IF(AI24=0,0,1))))</f>
        <v>2</v>
      </c>
      <c r="AH25" s="50" t="s">
        <v>8</v>
      </c>
      <c r="AI25" s="53">
        <f>IF(AI24&gt;AG24,2,IF(AG24&gt;AI24,0,IF(AI24=0,0,IF(AG24=0,0,1))))</f>
        <v>0</v>
      </c>
      <c r="AJ25" s="51">
        <f>IF(AJ24&gt;AL24,2,IF(AL24&gt;AJ24,0,IF(AJ24=0,0,IF(AL24=0,0,1))))</f>
        <v>0</v>
      </c>
      <c r="AK25" s="50" t="s">
        <v>8</v>
      </c>
      <c r="AL25" s="53">
        <f>IF(AL24&gt;AJ24,2,IF(AJ24&gt;AL24,0,IF(AL24=0,0,IF(AJ24=0,0,1))))</f>
        <v>2</v>
      </c>
      <c r="AM25" s="57"/>
      <c r="AN25" s="58" t="s">
        <v>8</v>
      </c>
      <c r="AO25" s="59"/>
      <c r="AP25" s="57">
        <f t="shared" si="0"/>
        <v>8</v>
      </c>
      <c r="AQ25" s="58" t="s">
        <v>8</v>
      </c>
      <c r="AR25" s="60">
        <f>SUM(E25+H25+K25+N25+Q25+T25+W25+Z25+AC25+AF25+AI25+AL25)</f>
        <v>14</v>
      </c>
      <c r="AS25" s="61">
        <f>RANK(AP25,AP$8:AP$31)</f>
        <v>8</v>
      </c>
      <c r="AT25" s="62">
        <f>+AM24-AO24</f>
        <v>-30</v>
      </c>
      <c r="AU25" s="192" t="s">
        <v>68</v>
      </c>
      <c r="AV25" s="10" t="s">
        <v>67</v>
      </c>
    </row>
    <row r="26" spans="1:49" s="10" customFormat="1" ht="15" customHeight="1" x14ac:dyDescent="0.25">
      <c r="A26" s="161" t="str">
        <f>AJ2</f>
        <v>Espelkamp I</v>
      </c>
      <c r="B26" s="161">
        <v>10</v>
      </c>
      <c r="C26" s="93">
        <f>AF8</f>
        <v>7</v>
      </c>
      <c r="D26" s="71" t="s">
        <v>8</v>
      </c>
      <c r="E26" s="70">
        <f>AD8</f>
        <v>11</v>
      </c>
      <c r="F26" s="96">
        <f>AF10</f>
        <v>11</v>
      </c>
      <c r="G26" s="71" t="s">
        <v>8</v>
      </c>
      <c r="H26" s="70">
        <f>AD10</f>
        <v>10</v>
      </c>
      <c r="I26" s="87">
        <f>'3. Spieltag'!I11</f>
        <v>8</v>
      </c>
      <c r="J26" s="71" t="s">
        <v>8</v>
      </c>
      <c r="K26" s="70">
        <f>'3. Spieltag'!G11</f>
        <v>16</v>
      </c>
      <c r="L26" s="87">
        <f>AF14</f>
        <v>17</v>
      </c>
      <c r="M26" s="71" t="s">
        <v>8</v>
      </c>
      <c r="N26" s="72">
        <f>AD14</f>
        <v>8</v>
      </c>
      <c r="O26" s="70">
        <f>AF16</f>
        <v>7</v>
      </c>
      <c r="P26" s="71" t="s">
        <v>8</v>
      </c>
      <c r="Q26" s="72">
        <f>AD16</f>
        <v>12</v>
      </c>
      <c r="R26" s="70">
        <f>AF18</f>
        <v>7</v>
      </c>
      <c r="S26" s="71" t="s">
        <v>8</v>
      </c>
      <c r="T26" s="72">
        <f>AD18</f>
        <v>10</v>
      </c>
      <c r="U26" s="65">
        <f>'2. Spieltag'!G8</f>
        <v>10</v>
      </c>
      <c r="V26" s="64" t="s">
        <v>8</v>
      </c>
      <c r="W26" s="69">
        <f>'2. Spieltag'!I8</f>
        <v>15</v>
      </c>
      <c r="X26" s="65">
        <f>AF22</f>
        <v>12</v>
      </c>
      <c r="Y26" s="64" t="s">
        <v>8</v>
      </c>
      <c r="Z26" s="69">
        <f>AD22</f>
        <v>6</v>
      </c>
      <c r="AA26" s="65">
        <f>AF24</f>
        <v>14</v>
      </c>
      <c r="AB26" s="64" t="s">
        <v>8</v>
      </c>
      <c r="AC26" s="69">
        <f>AD24</f>
        <v>8</v>
      </c>
      <c r="AD26" s="84"/>
      <c r="AE26" s="85"/>
      <c r="AF26" s="86"/>
      <c r="AG26" s="49">
        <f>'2. Spieltag'!I23</f>
        <v>12</v>
      </c>
      <c r="AH26" s="64" t="s">
        <v>8</v>
      </c>
      <c r="AI26" s="69">
        <f>'2. Spieltag'!G23</f>
        <v>9</v>
      </c>
      <c r="AJ26" s="65">
        <f>'2. Spieltag'!I31</f>
        <v>14</v>
      </c>
      <c r="AK26" s="64" t="s">
        <v>8</v>
      </c>
      <c r="AL26" s="69">
        <f>'2. Spieltag'!G31</f>
        <v>9</v>
      </c>
      <c r="AM26" s="73">
        <f>SUM(C26+F26+I26+L26+O26+R26+U26+X26+AA26+AG26+AJ26)</f>
        <v>119</v>
      </c>
      <c r="AN26" s="74" t="s">
        <v>8</v>
      </c>
      <c r="AO26" s="75">
        <f>SUM(E26+H26+K26+N26+Q26+T26+W26+Z26+AC26+AI26+AL26)</f>
        <v>114</v>
      </c>
      <c r="AP26" s="73"/>
      <c r="AQ26" s="74" t="s">
        <v>8</v>
      </c>
      <c r="AR26" s="76"/>
      <c r="AS26" s="61"/>
      <c r="AT26" s="77"/>
      <c r="AU26" s="192"/>
    </row>
    <row r="27" spans="1:49" s="10" customFormat="1" ht="15" customHeight="1" x14ac:dyDescent="0.25">
      <c r="A27" s="162"/>
      <c r="B27" s="162"/>
      <c r="C27" s="94">
        <f>IF(C26&gt;E26,2,IF(E26&gt;C26,0,IF(C26=0,0,IF(E26=0,0,1))))</f>
        <v>0</v>
      </c>
      <c r="D27" s="55" t="s">
        <v>8</v>
      </c>
      <c r="E27" s="54">
        <f>IF(E26&gt;C26,2,IF(C26&gt;E26,0,IF(E26=0,0,IF(C26=0,0,1))))</f>
        <v>2</v>
      </c>
      <c r="F27" s="91">
        <f>IF(F26&gt;H26,2,IF(H26&gt;F26,0,IF(F26=0,0,IF(H26=0,0,1))))</f>
        <v>2</v>
      </c>
      <c r="G27" s="55" t="s">
        <v>8</v>
      </c>
      <c r="H27" s="54">
        <f>IF(H26&gt;F26,2,IF(F26&gt;H26,0,IF(H26=0,0,IF(F26=0,0,1))))</f>
        <v>0</v>
      </c>
      <c r="I27" s="91">
        <f>IF(I26&gt;K26,2,IF(K26&gt;I26,0,IF(I26=0,0,IF(K26=0,0,1))))</f>
        <v>0</v>
      </c>
      <c r="J27" s="55" t="s">
        <v>8</v>
      </c>
      <c r="K27" s="54">
        <f>IF(K26&gt;I26,2,IF(I26&gt;K26,0,IF(K26=0,0,IF(I26=0,0,1))))</f>
        <v>2</v>
      </c>
      <c r="L27" s="91">
        <f>IF(L26&gt;N26,2,IF(N26&gt;L26,0,IF(L26=0,0,IF(N26=0,0,1))))</f>
        <v>2</v>
      </c>
      <c r="M27" s="55" t="s">
        <v>8</v>
      </c>
      <c r="N27" s="56">
        <f>IF(N26&gt;L26,2,IF(L26&gt;N26,0,IF(N26=0,0,IF(L26=0,0,1))))</f>
        <v>0</v>
      </c>
      <c r="O27" s="54">
        <f>IF(O26&gt;Q26,2,IF(Q26&gt;O26,0,IF(O26=0,0,IF(Q26=0,0,1))))</f>
        <v>0</v>
      </c>
      <c r="P27" s="55" t="s">
        <v>8</v>
      </c>
      <c r="Q27" s="56">
        <f>IF(Q26&gt;O26,2,IF(O26&gt;Q26,0,IF(Q26=0,0,IF(O26=0,0,1))))</f>
        <v>2</v>
      </c>
      <c r="R27" s="54">
        <f>IF(R26&gt;T26,2,IF(T26&gt;R26,0,IF(R26=0,0,IF(T26=0,0,1))))</f>
        <v>0</v>
      </c>
      <c r="S27" s="55" t="s">
        <v>8</v>
      </c>
      <c r="T27" s="56">
        <f>IF(T26&gt;R26,2,IF(R26&gt;T26,0,IF(T26=0,0,IF(R26=0,0,1))))</f>
        <v>2</v>
      </c>
      <c r="U27" s="51">
        <f>IF(U26&gt;W26,2,IF(W26&gt;U26,0,IF(U26=0,0,IF(W26=0,0,1))))</f>
        <v>0</v>
      </c>
      <c r="V27" s="50" t="s">
        <v>8</v>
      </c>
      <c r="W27" s="53">
        <f>IF(W26&gt;U26,2,IF(U26&gt;W26,0,IF(W26=0,0,IF(U26=0,0,1))))</f>
        <v>2</v>
      </c>
      <c r="X27" s="51">
        <f>IF(X26&gt;Z26,2,IF(Z26&gt;X26,0,IF(X26=0,0,IF(Z26=0,0,1))))</f>
        <v>2</v>
      </c>
      <c r="Y27" s="50" t="s">
        <v>8</v>
      </c>
      <c r="Z27" s="53">
        <f>IF(Z26&gt;X26,2,IF(X26&gt;Z26,0,IF(Z26=0,0,IF(X26=0,0,1))))</f>
        <v>0</v>
      </c>
      <c r="AA27" s="51">
        <f>IF(AA26&gt;AC26,2,IF(AC26&gt;AA26,0,IF(AA26=0,0,IF(AC26=0,0,1))))</f>
        <v>2</v>
      </c>
      <c r="AB27" s="50" t="s">
        <v>8</v>
      </c>
      <c r="AC27" s="53">
        <f>IF(AC26&gt;AA26,2,IF(AA26&gt;AC26,0,IF(AC26=0,0,IF(AA26=0,0,1))))</f>
        <v>0</v>
      </c>
      <c r="AD27" s="88"/>
      <c r="AE27" s="89"/>
      <c r="AF27" s="90"/>
      <c r="AG27" s="52">
        <f>IF(AG26&gt;AI26,2,IF(AI26&gt;AG26,0,IF(AG26=0,0,IF(AI26=0,0,1))))</f>
        <v>2</v>
      </c>
      <c r="AH27" s="50" t="s">
        <v>8</v>
      </c>
      <c r="AI27" s="53">
        <f>IF(AI26&gt;AG26,2,IF(AG26&gt;AI26,0,IF(AI26=0,0,IF(AG26=0,0,1))))</f>
        <v>0</v>
      </c>
      <c r="AJ27" s="51">
        <f>IF(AJ26&gt;AL26,2,IF(AL26&gt;AJ26,0,IF(AJ26=0,0,IF(AL26=0,0,1))))</f>
        <v>2</v>
      </c>
      <c r="AK27" s="50" t="s">
        <v>8</v>
      </c>
      <c r="AL27" s="53">
        <f>IF(AL26&gt;AJ26,2,IF(AJ26&gt;AL26,0,IF(AL26=0,0,IF(AJ26=0,0,1))))</f>
        <v>0</v>
      </c>
      <c r="AM27" s="57"/>
      <c r="AN27" s="58" t="s">
        <v>8</v>
      </c>
      <c r="AO27" s="59"/>
      <c r="AP27" s="57">
        <f>SUM(C27+F27+I27+L27+O27+R27+U27+X27+AA27+AG27+AJ27)</f>
        <v>12</v>
      </c>
      <c r="AQ27" s="58" t="s">
        <v>8</v>
      </c>
      <c r="AR27" s="60">
        <f>SUM(E27+H27+K27+N27+Q27+T27+W27+Z27+AC27+AI27+AL27)</f>
        <v>10</v>
      </c>
      <c r="AS27" s="61">
        <f>RANK(AP27,AP$8:AP$31)</f>
        <v>7</v>
      </c>
      <c r="AT27" s="62">
        <f>+AM26-AO26</f>
        <v>5</v>
      </c>
      <c r="AU27" s="195"/>
      <c r="AV27" s="10" t="s">
        <v>64</v>
      </c>
    </row>
    <row r="28" spans="1:49" s="10" customFormat="1" ht="15" customHeight="1" x14ac:dyDescent="0.25">
      <c r="A28" s="161" t="str">
        <f>AJ3</f>
        <v>Gütersloh I</v>
      </c>
      <c r="B28" s="161">
        <v>11</v>
      </c>
      <c r="C28" s="93">
        <f>'3. Spieltag'!G47</f>
        <v>0</v>
      </c>
      <c r="D28" s="71" t="s">
        <v>8</v>
      </c>
      <c r="E28" s="70">
        <f>'3. Spieltag'!I47</f>
        <v>10</v>
      </c>
      <c r="F28" s="87">
        <f>AI10</f>
        <v>0</v>
      </c>
      <c r="G28" s="71" t="s">
        <v>8</v>
      </c>
      <c r="H28" s="70">
        <f>AG10</f>
        <v>10</v>
      </c>
      <c r="I28" s="87">
        <f>'3. Spieltag'!I19</f>
        <v>0</v>
      </c>
      <c r="J28" s="71" t="s">
        <v>8</v>
      </c>
      <c r="K28" s="70">
        <f>'3. Spieltag'!G19</f>
        <v>10</v>
      </c>
      <c r="L28" s="87">
        <f>'3. Spieltag'!G16</f>
        <v>0</v>
      </c>
      <c r="M28" s="71" t="s">
        <v>8</v>
      </c>
      <c r="N28" s="72">
        <f>'3. Spieltag'!I16</f>
        <v>10</v>
      </c>
      <c r="O28" s="70">
        <f>'3. Spieltag'!I8</f>
        <v>0</v>
      </c>
      <c r="P28" s="71" t="s">
        <v>8</v>
      </c>
      <c r="Q28" s="72">
        <f>'3. Spieltag'!G8</f>
        <v>10</v>
      </c>
      <c r="R28" s="70">
        <f>'3. Spieltag'!I41</f>
        <v>0</v>
      </c>
      <c r="S28" s="71" t="s">
        <v>8</v>
      </c>
      <c r="T28" s="72">
        <f>'3. Spieltag'!G41</f>
        <v>10</v>
      </c>
      <c r="U28" s="65">
        <f>'2. Spieltag'!G28</f>
        <v>7</v>
      </c>
      <c r="V28" s="64" t="s">
        <v>8</v>
      </c>
      <c r="W28" s="69">
        <f>'2. Spieltag'!I28</f>
        <v>18</v>
      </c>
      <c r="X28" s="65">
        <f>AI22</f>
        <v>12</v>
      </c>
      <c r="Y28" s="64" t="s">
        <v>8</v>
      </c>
      <c r="Z28" s="69">
        <f>AG22</f>
        <v>7</v>
      </c>
      <c r="AA28" s="65">
        <f>'2. Spieltag'!G16</f>
        <v>6</v>
      </c>
      <c r="AB28" s="64" t="s">
        <v>8</v>
      </c>
      <c r="AC28" s="69">
        <f>'2. Spieltag'!I16</f>
        <v>14</v>
      </c>
      <c r="AD28" s="49">
        <f>'2. Spieltag'!G23</f>
        <v>9</v>
      </c>
      <c r="AE28" s="64" t="s">
        <v>8</v>
      </c>
      <c r="AF28" s="69">
        <f>'2. Spieltag'!I23</f>
        <v>12</v>
      </c>
      <c r="AG28" s="84"/>
      <c r="AH28" s="97"/>
      <c r="AI28" s="86"/>
      <c r="AJ28" s="65">
        <f>'2. Spieltag'!G7</f>
        <v>9</v>
      </c>
      <c r="AK28" s="64" t="s">
        <v>8</v>
      </c>
      <c r="AL28" s="69">
        <f>'2. Spieltag'!I7</f>
        <v>9</v>
      </c>
      <c r="AM28" s="73">
        <f>SUM(C28+F28+I28+L28+O28+R28+U28+X28+AA28+AD28+AJ28)</f>
        <v>43</v>
      </c>
      <c r="AN28" s="74" t="s">
        <v>8</v>
      </c>
      <c r="AO28" s="75">
        <f>SUM(E28+H28+K28+N28+Q28+T28+W28+Z28+AC28+AF28+AL28)</f>
        <v>120</v>
      </c>
      <c r="AP28" s="73"/>
      <c r="AQ28" s="74" t="s">
        <v>8</v>
      </c>
      <c r="AR28" s="76"/>
      <c r="AS28" s="61"/>
      <c r="AT28" s="77"/>
      <c r="AU28" s="192"/>
    </row>
    <row r="29" spans="1:49" s="10" customFormat="1" ht="15" customHeight="1" x14ac:dyDescent="0.25">
      <c r="A29" s="162"/>
      <c r="B29" s="162"/>
      <c r="C29" s="94">
        <f>IF(C28&gt;E28,2,IF(E28&gt;C28,0,IF(C28=0,0,IF(E28=0,0,1))))</f>
        <v>0</v>
      </c>
      <c r="D29" s="55" t="s">
        <v>8</v>
      </c>
      <c r="E29" s="54">
        <f>IF(E28&gt;C28,2,IF(C28&gt;E28,0,IF(E28=0,0,IF(C28=0,0,1))))</f>
        <v>2</v>
      </c>
      <c r="F29" s="91">
        <f>IF(F28&gt;H28,2,IF(H28&gt;F28,0,IF(F28=0,0,IF(H28=0,0,1))))</f>
        <v>0</v>
      </c>
      <c r="G29" s="55" t="s">
        <v>8</v>
      </c>
      <c r="H29" s="54">
        <f>IF(H28&gt;F28,2,IF(F28&gt;H28,0,IF(H28=0,0,IF(F28=0,0,1))))</f>
        <v>2</v>
      </c>
      <c r="I29" s="91">
        <f>IF(I28&gt;K28,2,IF(K28&gt;I28,0,IF(I28=0,0,IF(K28=0,0,1))))</f>
        <v>0</v>
      </c>
      <c r="J29" s="55" t="s">
        <v>8</v>
      </c>
      <c r="K29" s="54">
        <f>IF(K28&gt;I28,2,IF(I28&gt;K28,0,IF(K28=0,0,IF(I28=0,0,1))))</f>
        <v>2</v>
      </c>
      <c r="L29" s="91">
        <f>IF(L28&gt;N28,2,IF(N28&gt;L28,0,IF(L28=0,0,IF(N28=0,0,1))))</f>
        <v>0</v>
      </c>
      <c r="M29" s="55" t="s">
        <v>8</v>
      </c>
      <c r="N29" s="56">
        <f>IF(N28&gt;L28,2,IF(L28&gt;N28,0,IF(N28=0,0,IF(L28=0,0,1))))</f>
        <v>2</v>
      </c>
      <c r="O29" s="54">
        <f>IF(O28&gt;Q28,2,IF(Q28&gt;O28,0,IF(O28=0,0,IF(Q28=0,0,1))))</f>
        <v>0</v>
      </c>
      <c r="P29" s="55" t="s">
        <v>8</v>
      </c>
      <c r="Q29" s="56">
        <f>IF(Q28&gt;O28,2,IF(O28&gt;Q28,0,IF(Q28=0,0,IF(O28=0,0,1))))</f>
        <v>2</v>
      </c>
      <c r="R29" s="54">
        <f>IF(R28&gt;T28,2,IF(T28&gt;R28,0,IF(R28=0,0,IF(T28=0,0,1))))</f>
        <v>0</v>
      </c>
      <c r="S29" s="55" t="s">
        <v>8</v>
      </c>
      <c r="T29" s="56">
        <f>IF(T28&gt;R28,2,IF(R28&gt;T28,0,IF(T28=0,0,IF(R28=0,0,1))))</f>
        <v>2</v>
      </c>
      <c r="U29" s="51">
        <f>IF(U28&gt;W28,2,IF(W28&gt;U28,0,IF(U28=0,0,IF(W28=0,0,1))))</f>
        <v>0</v>
      </c>
      <c r="V29" s="50" t="s">
        <v>8</v>
      </c>
      <c r="W29" s="53">
        <f>IF(W28&gt;U28,2,IF(U28&gt;W28,0,IF(W28=0,0,IF(U28=0,0,1))))</f>
        <v>2</v>
      </c>
      <c r="X29" s="51">
        <f>IF(X28&gt;Z28,2,IF(Z28&gt;X28,0,IF(X28=0,0,IF(Z28=0,0,1))))</f>
        <v>2</v>
      </c>
      <c r="Y29" s="50" t="s">
        <v>8</v>
      </c>
      <c r="Z29" s="53">
        <f>IF(Z28&gt;X28,2,IF(X28&gt;Z28,0,IF(Z28=0,0,IF(X28=0,0,1))))</f>
        <v>0</v>
      </c>
      <c r="AA29" s="51">
        <f>IF(AA28&gt;AC28,2,IF(AC28&gt;AA28,0,IF(AA28=0,0,IF(AC28=0,0,1))))</f>
        <v>0</v>
      </c>
      <c r="AB29" s="50" t="s">
        <v>8</v>
      </c>
      <c r="AC29" s="53">
        <f>IF(AC28&gt;AA28,2,IF(AA28&gt;AC28,0,IF(AC28=0,0,IF(AA28=0,0,1))))</f>
        <v>2</v>
      </c>
      <c r="AD29" s="52">
        <f>IF(AD28&gt;AF28,2,IF(AF28&gt;AD28,0,IF(AD28=0,0,IF(AF28=0,0,1))))</f>
        <v>0</v>
      </c>
      <c r="AE29" s="50" t="s">
        <v>8</v>
      </c>
      <c r="AF29" s="53">
        <f>IF(AF28&gt;AD28,2,IF(AD28&gt;AF28,0,IF(AF28=0,0,IF(AD28=0,0,1))))</f>
        <v>2</v>
      </c>
      <c r="AG29" s="88"/>
      <c r="AH29" s="92"/>
      <c r="AI29" s="90"/>
      <c r="AJ29" s="51">
        <f>IF(AJ28&gt;AL28,2,IF(AL28&gt;AJ28,0,IF(AJ28=0,0,IF(AL28=0,0,1))))</f>
        <v>1</v>
      </c>
      <c r="AK29" s="50" t="s">
        <v>8</v>
      </c>
      <c r="AL29" s="53">
        <f>IF(AL28&gt;AJ28,2,IF(AJ28&gt;AL28,0,IF(AL28=0,0,IF(AJ28=0,0,1))))</f>
        <v>1</v>
      </c>
      <c r="AM29" s="57"/>
      <c r="AN29" s="58" t="s">
        <v>8</v>
      </c>
      <c r="AO29" s="59"/>
      <c r="AP29" s="57">
        <f>SUM(C29+F29+I29+L29+O29+R29+U29+X29+AA29+AD29+AJ29)</f>
        <v>3</v>
      </c>
      <c r="AQ29" s="58" t="s">
        <v>8</v>
      </c>
      <c r="AR29" s="60">
        <f>SUM(E29+H29+K29+N29+Q29+T29+W29+Z29+AC29+AF29+AL29)</f>
        <v>19</v>
      </c>
      <c r="AS29" s="61">
        <f>RANK(AP29,AP$8:AP$31)</f>
        <v>11</v>
      </c>
      <c r="AT29" s="62">
        <f>+AM28-AO28</f>
        <v>-77</v>
      </c>
      <c r="AU29" s="192"/>
      <c r="AV29" s="10" t="s">
        <v>70</v>
      </c>
      <c r="AW29" s="10" t="s">
        <v>72</v>
      </c>
    </row>
    <row r="30" spans="1:49" s="10" customFormat="1" ht="15" customHeight="1" x14ac:dyDescent="0.25">
      <c r="A30" s="161" t="str">
        <f>AJ4</f>
        <v>Mettingen I</v>
      </c>
      <c r="B30" s="161">
        <v>12</v>
      </c>
      <c r="C30" s="93">
        <f>'3. Spieltag'!G31</f>
        <v>11</v>
      </c>
      <c r="D30" s="71" t="s">
        <v>8</v>
      </c>
      <c r="E30" s="70">
        <f>'3. Spieltag'!I31</f>
        <v>11</v>
      </c>
      <c r="F30" s="87">
        <f>'3. Spieltag'!G44</f>
        <v>8</v>
      </c>
      <c r="G30" s="71" t="s">
        <v>8</v>
      </c>
      <c r="H30" s="70">
        <f>'3. Spieltag'!I44</f>
        <v>16</v>
      </c>
      <c r="I30" s="87">
        <f>'3. Spieltag'!I29</f>
        <v>10</v>
      </c>
      <c r="J30" s="71" t="s">
        <v>8</v>
      </c>
      <c r="K30" s="70">
        <f>'3. Spieltag'!G29</f>
        <v>11</v>
      </c>
      <c r="L30" s="87">
        <f>AL14</f>
        <v>14</v>
      </c>
      <c r="M30" s="71" t="s">
        <v>8</v>
      </c>
      <c r="N30" s="72">
        <f>AJ14</f>
        <v>9</v>
      </c>
      <c r="O30" s="70">
        <f>AL16</f>
        <v>8</v>
      </c>
      <c r="P30" s="71" t="s">
        <v>8</v>
      </c>
      <c r="Q30" s="72">
        <f>AJ16</f>
        <v>12</v>
      </c>
      <c r="R30" s="70">
        <f>AL18</f>
        <v>10</v>
      </c>
      <c r="S30" s="71" t="s">
        <v>8</v>
      </c>
      <c r="T30" s="72">
        <f>AJ18</f>
        <v>23</v>
      </c>
      <c r="U30" s="65">
        <f>AL20</f>
        <v>10</v>
      </c>
      <c r="V30" s="64" t="s">
        <v>8</v>
      </c>
      <c r="W30" s="69">
        <f>AJ20</f>
        <v>12</v>
      </c>
      <c r="X30" s="65">
        <f>'2. Spieltag'!G15</f>
        <v>12</v>
      </c>
      <c r="Y30" s="64" t="s">
        <v>8</v>
      </c>
      <c r="Z30" s="69">
        <f>'2. Spieltag'!I15</f>
        <v>7</v>
      </c>
      <c r="AA30" s="65">
        <f>AL24</f>
        <v>16</v>
      </c>
      <c r="AB30" s="64" t="s">
        <v>8</v>
      </c>
      <c r="AC30" s="69">
        <f>AJ24</f>
        <v>5</v>
      </c>
      <c r="AD30" s="65">
        <f>'2. Spieltag'!G31</f>
        <v>9</v>
      </c>
      <c r="AE30" s="64" t="s">
        <v>8</v>
      </c>
      <c r="AF30" s="69">
        <f>'2. Spieltag'!I31</f>
        <v>14</v>
      </c>
      <c r="AG30" s="65">
        <f>'2. Spieltag'!I7</f>
        <v>9</v>
      </c>
      <c r="AH30" s="64" t="s">
        <v>8</v>
      </c>
      <c r="AI30" s="69">
        <f>'2. Spieltag'!G7</f>
        <v>9</v>
      </c>
      <c r="AJ30" s="84"/>
      <c r="AK30" s="97"/>
      <c r="AL30" s="86"/>
      <c r="AM30" s="73">
        <f>SUM(C30+F30+I30+L30+O30+R30+U30+X30+AA30+AD30+AG30)</f>
        <v>117</v>
      </c>
      <c r="AN30" s="74" t="s">
        <v>8</v>
      </c>
      <c r="AO30" s="75">
        <f>SUM(E30+H30+K30+N30+Q30+T30+W30+Z30+AC30+AF30+AI30)</f>
        <v>129</v>
      </c>
      <c r="AP30" s="73"/>
      <c r="AQ30" s="74" t="s">
        <v>8</v>
      </c>
      <c r="AR30" s="76"/>
      <c r="AS30" s="61"/>
      <c r="AT30" s="77"/>
      <c r="AU30" s="192"/>
    </row>
    <row r="31" spans="1:49" s="10" customFormat="1" ht="15" customHeight="1" x14ac:dyDescent="0.25">
      <c r="A31" s="162"/>
      <c r="B31" s="162"/>
      <c r="C31" s="94">
        <f>IF(C30&gt;E30,2,IF(E30&gt;C30,0,IF(C30=0,0,IF(E30=0,0,1))))</f>
        <v>1</v>
      </c>
      <c r="D31" s="55" t="s">
        <v>8</v>
      </c>
      <c r="E31" s="54">
        <f>IF(E30&gt;C30,2,IF(C30&gt;E30,0,IF(E30=0,0,IF(C30=0,0,1))))</f>
        <v>1</v>
      </c>
      <c r="F31" s="91">
        <f>IF(F30&gt;H30,2,IF(H30&gt;F30,0,IF(F30=0,0,IF(H30=0,0,1))))</f>
        <v>0</v>
      </c>
      <c r="G31" s="55" t="s">
        <v>8</v>
      </c>
      <c r="H31" s="54">
        <f>IF(H30&gt;F30,2,IF(F30&gt;H30,0,IF(H30=0,0,IF(F30=0,0,1))))</f>
        <v>2</v>
      </c>
      <c r="I31" s="91">
        <f>IF(I30&gt;K30,2,IF(K30&gt;I30,0,IF(I30=0,0,IF(K30=0,0,1))))</f>
        <v>0</v>
      </c>
      <c r="J31" s="55" t="s">
        <v>8</v>
      </c>
      <c r="K31" s="54">
        <f>IF(K30&gt;I30,2,IF(I30&gt;K30,0,IF(K30=0,0,IF(I30=0,0,1))))</f>
        <v>2</v>
      </c>
      <c r="L31" s="91">
        <f>IF(L30&gt;N30,2,IF(N30&gt;L30,0,IF(L30=0,0,IF(N30=0,0,1))))</f>
        <v>2</v>
      </c>
      <c r="M31" s="55" t="s">
        <v>8</v>
      </c>
      <c r="N31" s="56">
        <f>IF(N30&gt;L30,2,IF(L30&gt;N30,0,IF(N30=0,0,IF(L30=0,0,1))))</f>
        <v>0</v>
      </c>
      <c r="O31" s="54">
        <f>IF(O30&gt;Q30,2,IF(Q30&gt;O30,0,IF(O30=0,0,IF(Q30=0,0,1))))</f>
        <v>0</v>
      </c>
      <c r="P31" s="55" t="s">
        <v>8</v>
      </c>
      <c r="Q31" s="56">
        <f>IF(Q30&gt;O30,2,IF(O30&gt;Q30,0,IF(Q30=0,0,IF(O30=0,0,1))))</f>
        <v>2</v>
      </c>
      <c r="R31" s="54">
        <f>IF(R30&gt;T30,2,IF(T30&gt;R30,0,IF(R30=0,0,IF(T30=0,0,1))))</f>
        <v>0</v>
      </c>
      <c r="S31" s="55" t="s">
        <v>8</v>
      </c>
      <c r="T31" s="56">
        <f>IF(T30&gt;R30,2,IF(R30&gt;T30,0,IF(T30=0,0,IF(R30=0,0,1))))</f>
        <v>2</v>
      </c>
      <c r="U31" s="51">
        <f>IF(U30&gt;W30,2,IF(W30&gt;U30,0,IF(U30=0,0,IF(W30=0,0,1))))</f>
        <v>0</v>
      </c>
      <c r="V31" s="50" t="s">
        <v>8</v>
      </c>
      <c r="W31" s="53">
        <f>IF(W30&gt;U30,2,IF(U30&gt;W30,0,IF(W30=0,0,IF(U30=0,0,1))))</f>
        <v>2</v>
      </c>
      <c r="X31" s="51">
        <f>IF(X30&gt;Z30,2,IF(Z30&gt;X30,0,IF(X30=0,0,IF(Z30=0,0,1))))</f>
        <v>2</v>
      </c>
      <c r="Y31" s="50" t="s">
        <v>8</v>
      </c>
      <c r="Z31" s="53">
        <f>IF(Z30&gt;X30,2,IF(X30&gt;Z30,0,IF(Z30=0,0,IF(X30=0,0,1))))</f>
        <v>0</v>
      </c>
      <c r="AA31" s="51">
        <f>IF(AA30&gt;AC30,2,IF(AC30&gt;AA30,0,IF(AA30=0,0,IF(AC30=0,0,1))))</f>
        <v>2</v>
      </c>
      <c r="AB31" s="50" t="s">
        <v>8</v>
      </c>
      <c r="AC31" s="53">
        <f>IF(AC30&gt;AA30,2,IF(AA30&gt;AC30,0,IF(AC30=0,0,IF(AA30=0,0,1))))</f>
        <v>0</v>
      </c>
      <c r="AD31" s="51">
        <f>IF(AD30&gt;AF30,2,IF(AF30&gt;AD30,0,IF(AD30=0,0,IF(AF30=0,0,1))))</f>
        <v>0</v>
      </c>
      <c r="AE31" s="50" t="s">
        <v>8</v>
      </c>
      <c r="AF31" s="53">
        <f>IF(AF30&gt;AD30,2,IF(AD30&gt;AF30,0,IF(AF30=0,0,IF(AD30=0,0,1))))</f>
        <v>2</v>
      </c>
      <c r="AG31" s="51">
        <f>IF(AG30&gt;AI30,2,IF(AI30&gt;AG30,AI340,IF(AG30=0,0,IF(AI30=0,0,1))))</f>
        <v>1</v>
      </c>
      <c r="AH31" s="50" t="s">
        <v>8</v>
      </c>
      <c r="AI31" s="53">
        <f>IF(AI30&gt;AG30,2,IF(AG30&gt;AI30,0,IF(AI30=0,0,IF(AG30=0,0,1))))</f>
        <v>1</v>
      </c>
      <c r="AJ31" s="88"/>
      <c r="AK31" s="92"/>
      <c r="AL31" s="90"/>
      <c r="AM31" s="57"/>
      <c r="AN31" s="58" t="s">
        <v>8</v>
      </c>
      <c r="AO31" s="59"/>
      <c r="AP31" s="57">
        <f>SUM(C31+F31+I31+L31+O31+R31+U31+X31+AA31+AD31+AG31)</f>
        <v>8</v>
      </c>
      <c r="AQ31" s="58" t="s">
        <v>8</v>
      </c>
      <c r="AR31" s="60">
        <f>SUM(E31+H31+K31+N31+Q31+T31+W31+Z31+AC31+AF31+AI31)</f>
        <v>14</v>
      </c>
      <c r="AS31" s="61">
        <f>RANK(AP31,AP$8:AP$31)</f>
        <v>8</v>
      </c>
      <c r="AT31" s="62">
        <f>+AM30-AO30</f>
        <v>-12</v>
      </c>
      <c r="AU31" s="192" t="s">
        <v>66</v>
      </c>
      <c r="AV31" s="10" t="s">
        <v>65</v>
      </c>
    </row>
    <row r="32" spans="1:49" s="10" customFormat="1" ht="15" customHeight="1" x14ac:dyDescent="0.25">
      <c r="A32" s="98"/>
      <c r="B32" s="99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100">
        <f>SUM(AM8:AM31)</f>
        <v>1275</v>
      </c>
      <c r="AN32" s="101" t="s">
        <v>8</v>
      </c>
      <c r="AO32" s="101">
        <f>SUM(AO8:AO31)</f>
        <v>1275</v>
      </c>
      <c r="AP32" s="102">
        <f>SUM(AP8:AP31)</f>
        <v>132</v>
      </c>
      <c r="AQ32" s="101" t="s">
        <v>8</v>
      </c>
      <c r="AR32" s="103">
        <f>SUM(AR8:AR31)</f>
        <v>132</v>
      </c>
      <c r="AS32" s="98"/>
      <c r="AT32" s="98"/>
      <c r="AU32" s="192"/>
    </row>
  </sheetData>
  <sheetProtection selectLockedCells="1"/>
  <mergeCells count="73">
    <mergeCell ref="C6:E6"/>
    <mergeCell ref="A20:A21"/>
    <mergeCell ref="B22:B23"/>
    <mergeCell ref="B24:B25"/>
    <mergeCell ref="B8:B9"/>
    <mergeCell ref="A14:A15"/>
    <mergeCell ref="B16:B17"/>
    <mergeCell ref="B12:B13"/>
    <mergeCell ref="A16:A17"/>
    <mergeCell ref="A6:B6"/>
    <mergeCell ref="A18:A19"/>
    <mergeCell ref="F2:P2"/>
    <mergeCell ref="L6:N6"/>
    <mergeCell ref="AG3:AH3"/>
    <mergeCell ref="R7:T7"/>
    <mergeCell ref="R2:S2"/>
    <mergeCell ref="F6:H6"/>
    <mergeCell ref="I6:K6"/>
    <mergeCell ref="O7:Q7"/>
    <mergeCell ref="AG4:AH4"/>
    <mergeCell ref="R3:S3"/>
    <mergeCell ref="AA7:AC7"/>
    <mergeCell ref="R6:T6"/>
    <mergeCell ref="U6:W6"/>
    <mergeCell ref="F4:P4"/>
    <mergeCell ref="C1:D1"/>
    <mergeCell ref="A26:A27"/>
    <mergeCell ref="B28:B29"/>
    <mergeCell ref="B14:B15"/>
    <mergeCell ref="AJ4:AT4"/>
    <mergeCell ref="U2:AE2"/>
    <mergeCell ref="B18:B19"/>
    <mergeCell ref="AG1:AH1"/>
    <mergeCell ref="A12:A13"/>
    <mergeCell ref="F1:P1"/>
    <mergeCell ref="AD7:AF7"/>
    <mergeCell ref="AJ2:AT2"/>
    <mergeCell ref="A22:A23"/>
    <mergeCell ref="B10:B11"/>
    <mergeCell ref="A8:A9"/>
    <mergeCell ref="F7:H7"/>
    <mergeCell ref="AJ1:AT1"/>
    <mergeCell ref="F3:P3"/>
    <mergeCell ref="AG6:AI6"/>
    <mergeCell ref="X7:Z7"/>
    <mergeCell ref="AJ3:AT3"/>
    <mergeCell ref="AG2:AH2"/>
    <mergeCell ref="L7:N7"/>
    <mergeCell ref="U1:AE1"/>
    <mergeCell ref="AG7:AI7"/>
    <mergeCell ref="R4:S4"/>
    <mergeCell ref="AJ6:AL6"/>
    <mergeCell ref="R1:S1"/>
    <mergeCell ref="AJ7:AL7"/>
    <mergeCell ref="U3:AE3"/>
    <mergeCell ref="O6:Q6"/>
    <mergeCell ref="X6:Z6"/>
    <mergeCell ref="A30:A31"/>
    <mergeCell ref="C2:D2"/>
    <mergeCell ref="C3:D3"/>
    <mergeCell ref="AD6:AF6"/>
    <mergeCell ref="U7:W7"/>
    <mergeCell ref="B30:B31"/>
    <mergeCell ref="A28:A29"/>
    <mergeCell ref="A24:A25"/>
    <mergeCell ref="B26:B27"/>
    <mergeCell ref="C4:D4"/>
    <mergeCell ref="B20:B21"/>
    <mergeCell ref="A10:A11"/>
    <mergeCell ref="C7:E7"/>
    <mergeCell ref="U4:AE4"/>
    <mergeCell ref="AA6:AC6"/>
    <mergeCell ref="I7:K7"/>
  </mergeCells>
  <pageMargins left="0.12" right="0.12" top="0.39370078740157483" bottom="0.2" header="0.11811023622047245" footer="0.11811023622047245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J54"/>
  <sheetViews>
    <sheetView topLeftCell="A4" workbookViewId="0">
      <selection activeCell="K27" sqref="K27:L27"/>
    </sheetView>
  </sheetViews>
  <sheetFormatPr baseColWidth="10" defaultColWidth="11.44140625" defaultRowHeight="15" x14ac:dyDescent="0.25"/>
  <cols>
    <col min="1" max="1" width="11.44140625" style="1"/>
    <col min="2" max="2" width="6.6640625" style="1" customWidth="1"/>
    <col min="3" max="3" width="20.6640625" style="1" customWidth="1"/>
    <col min="4" max="4" width="1.6640625" style="1" customWidth="1"/>
    <col min="5" max="5" width="6.6640625" style="1" customWidth="1"/>
    <col min="6" max="6" width="20.6640625" style="1" customWidth="1"/>
    <col min="7" max="7" width="11.44140625" style="1"/>
    <col min="8" max="8" width="1.6640625" style="1" customWidth="1"/>
    <col min="9" max="16384" width="11.44140625" style="1"/>
  </cols>
  <sheetData>
    <row r="2" spans="1:10" ht="27.6" x14ac:dyDescent="0.3">
      <c r="A2" s="104" t="s">
        <v>10</v>
      </c>
      <c r="B2" s="105"/>
      <c r="C2" s="184" t="s">
        <v>51</v>
      </c>
      <c r="D2" s="185"/>
      <c r="E2" s="185"/>
      <c r="F2" s="185"/>
      <c r="G2" s="186" t="s">
        <v>15</v>
      </c>
      <c r="H2" s="187"/>
      <c r="I2" s="188"/>
      <c r="J2" s="106"/>
    </row>
    <row r="3" spans="1:10" ht="14.1" customHeight="1" x14ac:dyDescent="0.25">
      <c r="A3" s="181">
        <v>1</v>
      </c>
      <c r="B3" s="107">
        <v>1</v>
      </c>
      <c r="C3" s="108" t="str">
        <f>IF(B3=1,VLOOKUP(1,Verweise!$A$1:$B$12,2),IF(B3=2,VLOOKUP(2,Verweise!$A$1:$B$12,2),IF(B3=3,VLOOKUP(3,Verweise!$A$1:$B$12,2),IF(B3=4,VLOOKUP(4,Verweise!$A$1:$B$12,2),IF(B3=5,VLOOKUP(5,Verweise!$A$1:$B$12,2),IF(B3=6,VLOOKUP(6,Verweise!$A$1:$B$12,2),IF(B3=7,VLOOKUP(7,Verweise!$A$1:$B$12,2),IF(B3=8,VLOOKUP(8,Verweise!$A$1:$B$12,2),IF(B3=9,VLOOKUP(9,Verweise!$A$1:$B$12,2),IF(B3=10,VLOOKUP(10,Verweise!$A$1:$B$12,2),IF(B3=11,VLOOKUP(11,Verweise!$A$1:$B$12,2),IF(B3=12,VLOOKUP(12,Verweise!$A$1:$B$12,2)))))))))))))</f>
        <v>Gelsenkirchen I</v>
      </c>
      <c r="D3" s="109" t="s">
        <v>8</v>
      </c>
      <c r="E3" s="107">
        <v>2</v>
      </c>
      <c r="F3" s="110" t="str">
        <f>IF(E3=1,VLOOKUP(1,Verweise!$A$1:$B$12,2),IF(E3=2,VLOOKUP(2,Verweise!$A$1:$B$12,2),IF(E3=3,VLOOKUP(3,Verweise!$A$1:$B$12,2),IF(E3=4,VLOOKUP(4,Verweise!$A$1:$B$12,2),IF(E3=5,VLOOKUP(5,Verweise!$A$1:$B$12,2),IF(E3=6,VLOOKUP(6,Verweise!$A$1:$B$12,2),IF(E3=7,VLOOKUP(7,Verweise!$A$1:$B$12,2),IF(E3=8,VLOOKUP(8,Verweise!$A$1:$B$12,2),IF(E3=9,VLOOKUP(9,Verweise!$A$1:$B$12,2),IF(E3=10,VLOOKUP(10,Verweise!$A$1:$B$12,2),IF(E3=11,VLOOKUP(11,Verweise!$A$1:$B$12,2),IF(E3=12,VLOOKUP(12,Verweise!$A$1:$B$12,2)))))))))))))</f>
        <v>Gelsenkirchen II</v>
      </c>
      <c r="G3" s="111">
        <v>15</v>
      </c>
      <c r="H3" s="112" t="s">
        <v>8</v>
      </c>
      <c r="I3" s="113">
        <v>4</v>
      </c>
      <c r="J3" s="114"/>
    </row>
    <row r="4" spans="1:10" ht="14.1" customHeight="1" x14ac:dyDescent="0.25">
      <c r="A4" s="182"/>
      <c r="B4" s="107">
        <v>3</v>
      </c>
      <c r="C4" s="108" t="str">
        <f>IF(B4=1,VLOOKUP(1,Verweise!$A$1:$B$12,2),IF(B4=2,VLOOKUP(2,Verweise!$A$1:$B$12,2),IF(B4=3,VLOOKUP(3,Verweise!$A$1:$B$12,2),IF(B4=4,VLOOKUP(4,Verweise!$A$1:$B$12,2),IF(B4=5,VLOOKUP(5,Verweise!$A$1:$B$12,2),IF(B4=6,VLOOKUP(6,Verweise!$A$1:$B$12,2),IF(B4=7,VLOOKUP(7,Verweise!$A$1:$B$12,2),IF(B4=8,VLOOKUP(8,Verweise!$A$1:$B$12,2),IF(B4=9,VLOOKUP(9,Verweise!$A$1:$B$12,2),IF(B4=10,VLOOKUP(10,Verweise!$A$1:$B$12,2),IF(B4=11,VLOOKUP(11,Verweise!$A$1:$B$12,2),IF(B4=12,VLOOKUP(12,Verweise!$A$1:$B$12,2)))))))))))))</f>
        <v>Mettmann I</v>
      </c>
      <c r="D4" s="109" t="s">
        <v>8</v>
      </c>
      <c r="E4" s="107">
        <v>4</v>
      </c>
      <c r="F4" s="110" t="str">
        <f>IF(E4=1,VLOOKUP(1,Verweise!$A$1:$B$12,2),IF(E4=2,VLOOKUP(2,Verweise!$A$1:$B$12,2),IF(E4=3,VLOOKUP(3,Verweise!$A$1:$B$12,2),IF(E4=4,VLOOKUP(4,Verweise!$A$1:$B$12,2),IF(E4=5,VLOOKUP(5,Verweise!$A$1:$B$12,2),IF(E4=6,VLOOKUP(6,Verweise!$A$1:$B$12,2),IF(E4=7,VLOOKUP(7,Verweise!$A$1:$B$12,2),IF(E4=8,VLOOKUP(8,Verweise!$A$1:$B$12,2),IF(E4=9,VLOOKUP(9,Verweise!$A$1:$B$12,2),IF(E4=10,VLOOKUP(10,Verweise!$A$1:$B$12,2),IF(E4=11,VLOOKUP(11,Verweise!$A$1:$B$12,2),IF(E4=12,VLOOKUP(12,Verweise!$A$1:$B$12,2)))))))))))))</f>
        <v>Mettmann II</v>
      </c>
      <c r="G4" s="111">
        <v>15</v>
      </c>
      <c r="H4" s="112" t="s">
        <v>8</v>
      </c>
      <c r="I4" s="113">
        <v>6</v>
      </c>
      <c r="J4" s="114"/>
    </row>
    <row r="5" spans="1:10" ht="14.1" customHeight="1" x14ac:dyDescent="0.25">
      <c r="A5" s="182"/>
      <c r="B5" s="107"/>
      <c r="C5" s="108"/>
      <c r="D5" s="109"/>
      <c r="E5" s="107"/>
      <c r="F5" s="110"/>
      <c r="G5" s="115"/>
      <c r="H5" s="109"/>
      <c r="I5" s="116"/>
      <c r="J5" s="114"/>
    </row>
    <row r="6" spans="1:10" ht="14.1" customHeight="1" x14ac:dyDescent="0.25">
      <c r="A6" s="183"/>
      <c r="B6" s="107"/>
      <c r="C6" s="108"/>
      <c r="D6" s="109"/>
      <c r="E6" s="107"/>
      <c r="F6" s="110"/>
      <c r="G6" s="115"/>
      <c r="H6" s="109"/>
      <c r="I6" s="116"/>
      <c r="J6" s="114"/>
    </row>
    <row r="7" spans="1:10" ht="14.1" customHeight="1" x14ac:dyDescent="0.25">
      <c r="A7" s="181">
        <v>2</v>
      </c>
      <c r="B7" s="107">
        <v>5</v>
      </c>
      <c r="C7" s="108" t="str">
        <f>IF(B7=1,VLOOKUP(1,Verweise!$A$1:$B$12,2),IF(B7=2,VLOOKUP(2,Verweise!$A$1:$B$12,2),IF(B7=3,VLOOKUP(3,Verweise!$A$1:$B$12,2),IF(B7=4,VLOOKUP(4,Verweise!$A$1:$B$12,2),IF(B7=5,VLOOKUP(5,Verweise!$A$1:$B$12,2),IF(B7=6,VLOOKUP(6,Verweise!$A$1:$B$12,2),IF(B7=7,VLOOKUP(7,Verweise!$A$1:$B$12,2),IF(B7=8,VLOOKUP(8,Verweise!$A$1:$B$12,2),IF(B7=9,VLOOKUP(9,Verweise!$A$1:$B$12,2),IF(B7=10,VLOOKUP(10,Verweise!$A$1:$B$12,2),IF(B7=11,VLOOKUP(11,Verweise!$A$1:$B$12,2),IF(B7=12,VLOOKUP(12,Verweise!$A$1:$B$12,2)))))))))))))</f>
        <v>Stadthagen</v>
      </c>
      <c r="D7" s="109"/>
      <c r="E7" s="107">
        <v>6</v>
      </c>
      <c r="F7" s="110" t="str">
        <f>IF(E7=1,VLOOKUP(1,Verweise!$A$1:$B$12,2),IF(E7=2,VLOOKUP(2,Verweise!$A$1:$B$12,2),IF(E7=3,VLOOKUP(3,Verweise!$A$1:$B$12,2),IF(E7=4,VLOOKUP(4,Verweise!$A$1:$B$12,2),IF(E7=5,VLOOKUP(5,Verweise!$A$1:$B$12,2),IF(E7=6,VLOOKUP(6,Verweise!$A$1:$B$12,2),IF(E7=7,VLOOKUP(7,Verweise!$A$1:$B$12,2),IF(E7=8,VLOOKUP(8,Verweise!$A$1:$B$12,2),IF(E7=9,VLOOKUP(9,Verweise!$A$1:$B$12,2),IF(E7=10,VLOOKUP(10,Verweise!$A$1:$B$12,2),IF(E7=11,VLOOKUP(11,Verweise!$A$1:$B$12,2),IF(E7=12,VLOOKUP(12,Verweise!$A$1:$B$12,2)))))))))))))</f>
        <v>Stolberg</v>
      </c>
      <c r="G7" s="111">
        <v>10</v>
      </c>
      <c r="H7" s="112" t="s">
        <v>8</v>
      </c>
      <c r="I7" s="113">
        <v>7</v>
      </c>
      <c r="J7" s="114"/>
    </row>
    <row r="8" spans="1:10" ht="14.1" customHeight="1" x14ac:dyDescent="0.25">
      <c r="A8" s="182"/>
      <c r="B8" s="107">
        <v>4</v>
      </c>
      <c r="C8" s="108" t="str">
        <f>IF(B8=1,VLOOKUP(1,Verweise!$A$1:$B$12,2),IF(B8=2,VLOOKUP(2,Verweise!$A$1:$B$12,2),IF(B8=3,VLOOKUP(3,Verweise!$A$1:$B$12,2),IF(B8=4,VLOOKUP(4,Verweise!$A$1:$B$12,2),IF(B8=5,VLOOKUP(5,Verweise!$A$1:$B$12,2),IF(B8=6,VLOOKUP(6,Verweise!$A$1:$B$12,2),IF(B8=7,VLOOKUP(7,Verweise!$A$1:$B$12,2),IF(B8=8,VLOOKUP(8,Verweise!$A$1:$B$12,2),IF(B8=9,VLOOKUP(9,Verweise!$A$1:$B$12,2),IF(B8=10,VLOOKUP(10,Verweise!$A$1:$B$12,2),IF(B8=11,VLOOKUP(11,Verweise!$A$1:$B$12,2),IF(B8=12,VLOOKUP(12,Verweise!$A$1:$B$12,2)))))))))))))</f>
        <v>Mettmann II</v>
      </c>
      <c r="D8" s="109" t="s">
        <v>8</v>
      </c>
      <c r="E8" s="107">
        <v>1</v>
      </c>
      <c r="F8" s="110" t="str">
        <f>IF(E8=1,VLOOKUP(1,Verweise!$A$1:$B$12,2),IF(E8=2,VLOOKUP(2,Verweise!$A$1:$B$12,2),IF(E8=3,VLOOKUP(3,Verweise!$A$1:$B$12,2),IF(E8=4,VLOOKUP(4,Verweise!$A$1:$B$12,2),IF(E8=5,VLOOKUP(5,Verweise!$A$1:$B$12,2),IF(E8=6,VLOOKUP(6,Verweise!$A$1:$B$12,2),IF(E8=7,VLOOKUP(7,Verweise!$A$1:$B$12,2),IF(E8=8,VLOOKUP(8,Verweise!$A$1:$B$12,2),IF(E8=9,VLOOKUP(9,Verweise!$A$1:$B$12,2),IF(E8=10,VLOOKUP(10,Verweise!$A$1:$B$12,2),IF(E8=11,VLOOKUP(11,Verweise!$A$1:$B$12,2),IF(E8=12,VLOOKUP(12,Verweise!$A$1:$B$12,2)))))))))))))</f>
        <v>Gelsenkirchen I</v>
      </c>
      <c r="G8" s="111">
        <v>4</v>
      </c>
      <c r="H8" s="112" t="s">
        <v>8</v>
      </c>
      <c r="I8" s="113">
        <v>13</v>
      </c>
      <c r="J8" s="114"/>
    </row>
    <row r="9" spans="1:10" ht="14.1" customHeight="1" x14ac:dyDescent="0.25">
      <c r="A9" s="182"/>
      <c r="B9" s="107"/>
      <c r="C9" s="108"/>
      <c r="D9" s="109"/>
      <c r="E9" s="107"/>
      <c r="F9" s="110"/>
      <c r="G9" s="115"/>
      <c r="H9" s="109"/>
      <c r="I9" s="116"/>
      <c r="J9" s="114"/>
    </row>
    <row r="10" spans="1:10" ht="14.1" customHeight="1" x14ac:dyDescent="0.25">
      <c r="A10" s="183"/>
      <c r="B10" s="107"/>
      <c r="C10" s="108"/>
      <c r="D10" s="109"/>
      <c r="E10" s="107"/>
      <c r="F10" s="110"/>
      <c r="G10" s="115"/>
      <c r="H10" s="109"/>
      <c r="I10" s="116"/>
      <c r="J10" s="117"/>
    </row>
    <row r="11" spans="1:10" ht="14.1" customHeight="1" x14ac:dyDescent="0.25">
      <c r="A11" s="181">
        <v>3</v>
      </c>
      <c r="B11" s="107">
        <v>2</v>
      </c>
      <c r="C11" s="108" t="str">
        <f>IF(B11=1,VLOOKUP(1,Verweise!$A$1:$B$12,2),IF(B11=2,VLOOKUP(2,Verweise!$A$1:$B$12,2),IF(B11=3,VLOOKUP(3,Verweise!$A$1:$B$12,2),IF(B11=4,VLOOKUP(4,Verweise!$A$1:$B$12,2),IF(B11=5,VLOOKUP(5,Verweise!$A$1:$B$12,2),IF(B11=6,VLOOKUP(6,Verweise!$A$1:$B$12,2),IF(B11=7,VLOOKUP(7,Verweise!$A$1:$B$12,2),IF(B11=8,VLOOKUP(8,Verweise!$A$1:$B$12,2),IF(B11=9,VLOOKUP(9,Verweise!$A$1:$B$12,2),IF(B11=10,VLOOKUP(10,Verweise!$A$1:$B$12,2),IF(B11=11,VLOOKUP(11,Verweise!$A$1:$B$12,2),IF(B11=12,VLOOKUP(12,Verweise!$A$1:$B$12,2)))))))))))))</f>
        <v>Gelsenkirchen II</v>
      </c>
      <c r="D11" s="109"/>
      <c r="E11" s="107">
        <v>5</v>
      </c>
      <c r="F11" s="110" t="str">
        <f>IF(E11=1,VLOOKUP(1,Verweise!$A$1:$B$12,2),IF(E11=2,VLOOKUP(2,Verweise!$A$1:$B$12,2),IF(E11=3,VLOOKUP(3,Verweise!$A$1:$B$12,2),IF(E11=4,VLOOKUP(4,Verweise!$A$1:$B$12,2),IF(E11=5,VLOOKUP(5,Verweise!$A$1:$B$12,2),IF(E11=6,VLOOKUP(6,Verweise!$A$1:$B$12,2),IF(E11=7,VLOOKUP(7,Verweise!$A$1:$B$12,2),IF(E11=8,VLOOKUP(8,Verweise!$A$1:$B$12,2),IF(E11=9,VLOOKUP(9,Verweise!$A$1:$B$12,2),IF(E11=10,VLOOKUP(10,Verweise!$A$1:$B$12,2),IF(E11=11,VLOOKUP(11,Verweise!$A$1:$B$12,2),IF(E11=12,VLOOKUP(12,Verweise!$A$1:$B$12,2)))))))))))))</f>
        <v>Stadthagen</v>
      </c>
      <c r="G11" s="111">
        <v>10</v>
      </c>
      <c r="H11" s="112" t="s">
        <v>8</v>
      </c>
      <c r="I11" s="113">
        <v>5</v>
      </c>
      <c r="J11" s="117"/>
    </row>
    <row r="12" spans="1:10" ht="14.1" customHeight="1" x14ac:dyDescent="0.25">
      <c r="A12" s="182"/>
      <c r="B12" s="107">
        <v>3</v>
      </c>
      <c r="C12" s="108" t="str">
        <f>IF(B12=1,VLOOKUP(1,Verweise!$A$1:$B$12,2),IF(B12=2,VLOOKUP(2,Verweise!$A$1:$B$12,2),IF(B12=3,VLOOKUP(3,Verweise!$A$1:$B$12,2),IF(B12=4,VLOOKUP(4,Verweise!$A$1:$B$12,2),IF(B12=5,VLOOKUP(5,Verweise!$A$1:$B$12,2),IF(B12=6,VLOOKUP(6,Verweise!$A$1:$B$12,2),IF(B12=7,VLOOKUP(7,Verweise!$A$1:$B$12,2),IF(B12=8,VLOOKUP(8,Verweise!$A$1:$B$12,2),IF(B12=9,VLOOKUP(9,Verweise!$A$1:$B$12,2),IF(B12=10,VLOOKUP(10,Verweise!$A$1:$B$12,2),IF(B12=11,VLOOKUP(11,Verweise!$A$1:$B$12,2),IF(B12=12,VLOOKUP(12,Verweise!$A$1:$B$12,2)))))))))))))</f>
        <v>Mettmann I</v>
      </c>
      <c r="D12" s="109" t="s">
        <v>8</v>
      </c>
      <c r="E12" s="107">
        <v>6</v>
      </c>
      <c r="F12" s="110" t="str">
        <f>IF(E12=1,VLOOKUP(1,Verweise!$A$1:$B$12,2),IF(E12=2,VLOOKUP(2,Verweise!$A$1:$B$12,2),IF(E12=3,VLOOKUP(3,Verweise!$A$1:$B$12,2),IF(E12=4,VLOOKUP(4,Verweise!$A$1:$B$12,2),IF(E12=5,VLOOKUP(5,Verweise!$A$1:$B$12,2),IF(E12=6,VLOOKUP(6,Verweise!$A$1:$B$12,2),IF(E12=7,VLOOKUP(7,Verweise!$A$1:$B$12,2),IF(E12=8,VLOOKUP(8,Verweise!$A$1:$B$12,2),IF(E12=9,VLOOKUP(9,Verweise!$A$1:$B$12,2),IF(E12=10,VLOOKUP(10,Verweise!$A$1:$B$12,2),IF(E12=11,VLOOKUP(11,Verweise!$A$1:$B$12,2),IF(E12=12,VLOOKUP(12,Verweise!$A$1:$B$12,2)))))))))))))</f>
        <v>Stolberg</v>
      </c>
      <c r="G12" s="111">
        <v>11</v>
      </c>
      <c r="H12" s="112" t="s">
        <v>8</v>
      </c>
      <c r="I12" s="113">
        <v>5</v>
      </c>
      <c r="J12" s="117"/>
    </row>
    <row r="13" spans="1:10" ht="14.1" customHeight="1" x14ac:dyDescent="0.25">
      <c r="A13" s="182"/>
      <c r="B13" s="107"/>
      <c r="C13" s="108"/>
      <c r="D13" s="109"/>
      <c r="E13" s="107"/>
      <c r="F13" s="110"/>
      <c r="G13" s="115"/>
      <c r="H13" s="109"/>
      <c r="I13" s="116"/>
      <c r="J13" s="114"/>
    </row>
    <row r="14" spans="1:10" ht="14.1" customHeight="1" x14ac:dyDescent="0.25">
      <c r="A14" s="183"/>
      <c r="B14" s="107"/>
      <c r="C14" s="108"/>
      <c r="D14" s="109"/>
      <c r="E14" s="107"/>
      <c r="F14" s="110"/>
      <c r="G14" s="115"/>
      <c r="H14" s="109"/>
      <c r="I14" s="116"/>
      <c r="J14" s="117"/>
    </row>
    <row r="15" spans="1:10" ht="14.1" customHeight="1" x14ac:dyDescent="0.25">
      <c r="A15" s="181">
        <v>4</v>
      </c>
      <c r="B15" s="107">
        <v>1</v>
      </c>
      <c r="C15" s="108" t="str">
        <f>IF(B15=1,VLOOKUP(1,Verweise!$A$1:$B$12,2),IF(B15=2,VLOOKUP(2,Verweise!$A$1:$B$12,2),IF(B15=3,VLOOKUP(3,Verweise!$A$1:$B$12,2),IF(B15=4,VLOOKUP(4,Verweise!$A$1:$B$12,2),IF(B15=5,VLOOKUP(5,Verweise!$A$1:$B$12,2),IF(B15=6,VLOOKUP(6,Verweise!$A$1:$B$12,2),IF(B15=7,VLOOKUP(7,Verweise!$A$1:$B$12,2),IF(B15=8,VLOOKUP(8,Verweise!$A$1:$B$12,2),IF(B15=9,VLOOKUP(9,Verweise!$A$1:$B$12,2),IF(B15=10,VLOOKUP(10,Verweise!$A$1:$B$12,2),IF(B15=11,VLOOKUP(11,Verweise!$A$1:$B$12,2),IF(B15=12,VLOOKUP(12,Verweise!$A$1:$B$12,2)))))))))))))</f>
        <v>Gelsenkirchen I</v>
      </c>
      <c r="D15" s="109" t="s">
        <v>8</v>
      </c>
      <c r="E15" s="107">
        <v>5</v>
      </c>
      <c r="F15" s="110" t="str">
        <f>IF(E15=1,VLOOKUP(1,Verweise!$A$1:$B$12,2),IF(E15=2,VLOOKUP(2,Verweise!$A$1:$B$12,2),IF(E15=3,VLOOKUP(3,Verweise!$A$1:$B$12,2),IF(E15=4,VLOOKUP(4,Verweise!$A$1:$B$12,2),IF(E15=5,VLOOKUP(5,Verweise!$A$1:$B$12,2),IF(E15=6,VLOOKUP(6,Verweise!$A$1:$B$12,2),IF(E15=7,VLOOKUP(7,Verweise!$A$1:$B$12,2),IF(E15=8,VLOOKUP(8,Verweise!$A$1:$B$12,2),IF(E15=9,VLOOKUP(9,Verweise!$A$1:$B$12,2),IF(E15=10,VLOOKUP(10,Verweise!$A$1:$B$12,2),IF(E15=11,VLOOKUP(11,Verweise!$A$1:$B$12,2),IF(E15=12,VLOOKUP(12,Verweise!$A$1:$B$12,2)))))))))))))</f>
        <v>Stadthagen</v>
      </c>
      <c r="G15" s="111">
        <v>12</v>
      </c>
      <c r="H15" s="112" t="s">
        <v>8</v>
      </c>
      <c r="I15" s="113">
        <v>10</v>
      </c>
      <c r="J15" s="114"/>
    </row>
    <row r="16" spans="1:10" ht="14.1" customHeight="1" x14ac:dyDescent="0.25">
      <c r="A16" s="182"/>
      <c r="B16" s="107">
        <v>6</v>
      </c>
      <c r="C16" s="108" t="str">
        <f>IF(B16=1,VLOOKUP(1,Verweise!$A$1:$B$12,2),IF(B16=2,VLOOKUP(2,Verweise!$A$1:$B$12,2),IF(B16=3,VLOOKUP(3,Verweise!$A$1:$B$12,2),IF(B16=4,VLOOKUP(4,Verweise!$A$1:$B$12,2),IF(B16=5,VLOOKUP(5,Verweise!$A$1:$B$12,2),IF(B16=6,VLOOKUP(6,Verweise!$A$1:$B$12,2),IF(B16=7,VLOOKUP(7,Verweise!$A$1:$B$12,2),IF(B16=8,VLOOKUP(8,Verweise!$A$1:$B$12,2),IF(B16=9,VLOOKUP(9,Verweise!$A$1:$B$12,2),IF(B16=10,VLOOKUP(10,Verweise!$A$1:$B$12,2),IF(B16=11,VLOOKUP(11,Verweise!$A$1:$B$12,2),IF(B16=12,VLOOKUP(12,Verweise!$A$1:$B$12,2)))))))))))))</f>
        <v>Stolberg</v>
      </c>
      <c r="D16" s="109" t="s">
        <v>8</v>
      </c>
      <c r="E16" s="107">
        <v>2</v>
      </c>
      <c r="F16" s="110" t="str">
        <f>IF(E16=1,VLOOKUP(1,Verweise!$A$1:$B$12,2),IF(E16=2,VLOOKUP(2,Verweise!$A$1:$B$12,2),IF(E16=3,VLOOKUP(3,Verweise!$A$1:$B$12,2),IF(E16=4,VLOOKUP(4,Verweise!$A$1:$B$12,2),IF(E16=5,VLOOKUP(5,Verweise!$A$1:$B$12,2),IF(E16=6,VLOOKUP(6,Verweise!$A$1:$B$12,2),IF(E16=7,VLOOKUP(7,Verweise!$A$1:$B$12,2),IF(E16=8,VLOOKUP(8,Verweise!$A$1:$B$12,2),IF(E16=9,VLOOKUP(9,Verweise!$A$1:$B$12,2),IF(E16=10,VLOOKUP(10,Verweise!$A$1:$B$12,2),IF(E16=11,VLOOKUP(11,Verweise!$A$1:$B$12,2),IF(E16=12,VLOOKUP(12,Verweise!$A$1:$B$12,2)))))))))))))</f>
        <v>Gelsenkirchen II</v>
      </c>
      <c r="G16" s="111">
        <v>11</v>
      </c>
      <c r="H16" s="112" t="s">
        <v>8</v>
      </c>
      <c r="I16" s="113">
        <v>5</v>
      </c>
      <c r="J16" s="114"/>
    </row>
    <row r="17" spans="1:10" ht="14.1" customHeight="1" x14ac:dyDescent="0.25">
      <c r="A17" s="182"/>
      <c r="B17" s="107"/>
      <c r="C17" s="108"/>
      <c r="D17" s="109"/>
      <c r="E17" s="107"/>
      <c r="F17" s="110"/>
      <c r="G17" s="115"/>
      <c r="H17" s="109"/>
      <c r="I17" s="116"/>
      <c r="J17" s="114"/>
    </row>
    <row r="18" spans="1:10" ht="14.1" customHeight="1" x14ac:dyDescent="0.25">
      <c r="A18" s="183"/>
      <c r="B18" s="107"/>
      <c r="C18" s="108"/>
      <c r="D18" s="109"/>
      <c r="E18" s="107"/>
      <c r="F18" s="110"/>
      <c r="G18" s="115"/>
      <c r="H18" s="109"/>
      <c r="I18" s="116"/>
      <c r="J18" s="114"/>
    </row>
    <row r="19" spans="1:10" ht="14.1" customHeight="1" x14ac:dyDescent="0.25">
      <c r="A19" s="181">
        <v>5</v>
      </c>
      <c r="B19" s="107">
        <v>5</v>
      </c>
      <c r="C19" s="108" t="str">
        <f>IF(B19=1,VLOOKUP(1,Verweise!$A$1:$B$12,2),IF(B19=2,VLOOKUP(2,Verweise!$A$1:$B$12,2),IF(B19=3,VLOOKUP(3,Verweise!$A$1:$B$12,2),IF(B19=4,VLOOKUP(4,Verweise!$A$1:$B$12,2),IF(B19=5,VLOOKUP(5,Verweise!$A$1:$B$12,2),IF(B19=6,VLOOKUP(6,Verweise!$A$1:$B$12,2),IF(B19=7,VLOOKUP(7,Verweise!$A$1:$B$12,2),IF(B19=8,VLOOKUP(8,Verweise!$A$1:$B$12,2),IF(B19=9,VLOOKUP(9,Verweise!$A$1:$B$12,2),IF(B19=10,VLOOKUP(10,Verweise!$A$1:$B$12,2),IF(B19=11,VLOOKUP(11,Verweise!$A$1:$B$12,2),IF(B19=12,VLOOKUP(12,Verweise!$A$1:$B$12,2)))))))))))))</f>
        <v>Stadthagen</v>
      </c>
      <c r="D19" s="109"/>
      <c r="E19" s="107">
        <v>3</v>
      </c>
      <c r="F19" s="110" t="str">
        <f>IF(E19=1,VLOOKUP(1,Verweise!$A$1:$B$12,2),IF(E19=2,VLOOKUP(2,Verweise!$A$1:$B$12,2),IF(E19=3,VLOOKUP(3,Verweise!$A$1:$B$12,2),IF(E19=4,VLOOKUP(4,Verweise!$A$1:$B$12,2),IF(E19=5,VLOOKUP(5,Verweise!$A$1:$B$12,2),IF(E19=6,VLOOKUP(6,Verweise!$A$1:$B$12,2),IF(E19=7,VLOOKUP(7,Verweise!$A$1:$B$12,2),IF(E19=8,VLOOKUP(8,Verweise!$A$1:$B$12,2),IF(E19=9,VLOOKUP(9,Verweise!$A$1:$B$12,2),IF(E19=10,VLOOKUP(10,Verweise!$A$1:$B$12,2),IF(E19=11,VLOOKUP(11,Verweise!$A$1:$B$12,2),IF(E19=12,VLOOKUP(12,Verweise!$A$1:$B$12,2)))))))))))))</f>
        <v>Mettmann I</v>
      </c>
      <c r="G19" s="111">
        <v>6</v>
      </c>
      <c r="H19" s="112" t="s">
        <v>8</v>
      </c>
      <c r="I19" s="113">
        <v>12</v>
      </c>
      <c r="J19" s="114"/>
    </row>
    <row r="20" spans="1:10" ht="14.1" customHeight="1" x14ac:dyDescent="0.25">
      <c r="A20" s="182"/>
      <c r="B20" s="107">
        <v>4</v>
      </c>
      <c r="C20" s="108" t="str">
        <f>IF(B20=1,VLOOKUP(1,Verweise!$A$1:$B$12,2),IF(B20=2,VLOOKUP(2,Verweise!$A$1:$B$12,2),IF(B20=3,VLOOKUP(3,Verweise!$A$1:$B$12,2),IF(B20=4,VLOOKUP(4,Verweise!$A$1:$B$12,2),IF(B20=5,VLOOKUP(5,Verweise!$A$1:$B$12,2),IF(B20=6,VLOOKUP(6,Verweise!$A$1:$B$12,2),IF(B20=7,VLOOKUP(7,Verweise!$A$1:$B$12,2),IF(B20=8,VLOOKUP(8,Verweise!$A$1:$B$12,2),IF(B20=9,VLOOKUP(9,Verweise!$A$1:$B$12,2),IF(B20=10,VLOOKUP(10,Verweise!$A$1:$B$12,2),IF(B20=11,VLOOKUP(11,Verweise!$A$1:$B$12,2),IF(B20=12,VLOOKUP(12,Verweise!$A$1:$B$12,2)))))))))))))</f>
        <v>Mettmann II</v>
      </c>
      <c r="D20" s="109" t="s">
        <v>8</v>
      </c>
      <c r="E20" s="107">
        <v>6</v>
      </c>
      <c r="F20" s="110" t="str">
        <f>IF(E20=1,VLOOKUP(1,Verweise!$A$1:$B$12,2),IF(E20=2,VLOOKUP(2,Verweise!$A$1:$B$12,2),IF(E20=3,VLOOKUP(3,Verweise!$A$1:$B$12,2),IF(E20=4,VLOOKUP(4,Verweise!$A$1:$B$12,2),IF(E20=5,VLOOKUP(5,Verweise!$A$1:$B$12,2),IF(E20=6,VLOOKUP(6,Verweise!$A$1:$B$12,2),IF(E20=7,VLOOKUP(7,Verweise!$A$1:$B$12,2),IF(E20=8,VLOOKUP(8,Verweise!$A$1:$B$12,2),IF(E20=9,VLOOKUP(9,Verweise!$A$1:$B$12,2),IF(E20=10,VLOOKUP(10,Verweise!$A$1:$B$12,2),IF(E20=11,VLOOKUP(11,Verweise!$A$1:$B$12,2),IF(E20=12,VLOOKUP(12,Verweise!$A$1:$B$12,2)))))))))))))</f>
        <v>Stolberg</v>
      </c>
      <c r="G20" s="111">
        <v>4</v>
      </c>
      <c r="H20" s="112" t="s">
        <v>8</v>
      </c>
      <c r="I20" s="113">
        <v>16</v>
      </c>
      <c r="J20" s="114"/>
    </row>
    <row r="21" spans="1:10" ht="14.1" customHeight="1" x14ac:dyDescent="0.25">
      <c r="A21" s="182"/>
      <c r="B21" s="107"/>
      <c r="C21" s="108"/>
      <c r="D21" s="109"/>
      <c r="E21" s="107"/>
      <c r="F21" s="110"/>
      <c r="G21" s="115"/>
      <c r="H21" s="109"/>
      <c r="I21" s="116"/>
      <c r="J21" s="114"/>
    </row>
    <row r="22" spans="1:10" ht="14.1" customHeight="1" x14ac:dyDescent="0.25">
      <c r="A22" s="183"/>
      <c r="B22" s="107"/>
      <c r="C22" s="108"/>
      <c r="D22" s="109"/>
      <c r="E22" s="107"/>
      <c r="F22" s="110"/>
      <c r="G22" s="115"/>
      <c r="H22" s="109"/>
      <c r="I22" s="116"/>
      <c r="J22" s="117"/>
    </row>
    <row r="23" spans="1:10" ht="14.1" customHeight="1" x14ac:dyDescent="0.25">
      <c r="A23" s="181">
        <v>6</v>
      </c>
      <c r="B23" s="107">
        <v>1</v>
      </c>
      <c r="C23" s="108" t="str">
        <f>IF(B23=1,VLOOKUP(1,Verweise!$A$1:$B$12,2),IF(B23=2,VLOOKUP(2,Verweise!$A$1:$B$12,2),IF(B23=3,VLOOKUP(3,Verweise!$A$1:$B$12,2),IF(B23=4,VLOOKUP(4,Verweise!$A$1:$B$12,2),IF(B23=5,VLOOKUP(5,Verweise!$A$1:$B$12,2),IF(B23=6,VLOOKUP(6,Verweise!$A$1:$B$12,2),IF(B23=7,VLOOKUP(7,Verweise!$A$1:$B$12,2),IF(B23=8,VLOOKUP(8,Verweise!$A$1:$B$12,2),IF(B23=9,VLOOKUP(9,Verweise!$A$1:$B$12,2),IF(B23=10,VLOOKUP(10,Verweise!$A$1:$B$12,2),IF(B23=11,VLOOKUP(11,Verweise!$A$1:$B$12,2),IF(B23=12,VLOOKUP(12,Verweise!$A$1:$B$12,2)))))))))))))</f>
        <v>Gelsenkirchen I</v>
      </c>
      <c r="D23" s="109" t="s">
        <v>8</v>
      </c>
      <c r="E23" s="107">
        <v>3</v>
      </c>
      <c r="F23" s="110" t="str">
        <f>IF(E23=1,VLOOKUP(1,Verweise!$A$1:$B$12,2),IF(E23=2,VLOOKUP(2,Verweise!$A$1:$B$12,2),IF(E23=3,VLOOKUP(3,Verweise!$A$1:$B$12,2),IF(E23=4,VLOOKUP(4,Verweise!$A$1:$B$12,2),IF(E23=5,VLOOKUP(5,Verweise!$A$1:$B$12,2),IF(E23=6,VLOOKUP(6,Verweise!$A$1:$B$12,2),IF(E23=7,VLOOKUP(7,Verweise!$A$1:$B$12,2),IF(E23=8,VLOOKUP(8,Verweise!$A$1:$B$12,2),IF(E23=9,VLOOKUP(9,Verweise!$A$1:$B$12,2),IF(E23=10,VLOOKUP(10,Verweise!$A$1:$B$12,2),IF(E23=11,VLOOKUP(11,Verweise!$A$1:$B$12,2),IF(E23=12,VLOOKUP(12,Verweise!$A$1:$B$12,2)))))))))))))</f>
        <v>Mettmann I</v>
      </c>
      <c r="G23" s="111">
        <v>14</v>
      </c>
      <c r="H23" s="112" t="s">
        <v>8</v>
      </c>
      <c r="I23" s="113">
        <v>13</v>
      </c>
      <c r="J23" s="117"/>
    </row>
    <row r="24" spans="1:10" ht="14.1" customHeight="1" x14ac:dyDescent="0.25">
      <c r="A24" s="182"/>
      <c r="B24" s="107">
        <v>2</v>
      </c>
      <c r="C24" s="108" t="str">
        <f>IF(B24=1,VLOOKUP(1,Verweise!$A$1:$B$12,2),IF(B24=2,VLOOKUP(2,Verweise!$A$1:$B$12,2),IF(B24=3,VLOOKUP(3,Verweise!$A$1:$B$12,2),IF(B24=4,VLOOKUP(4,Verweise!$A$1:$B$12,2),IF(B24=5,VLOOKUP(5,Verweise!$A$1:$B$12,2),IF(B24=6,VLOOKUP(6,Verweise!$A$1:$B$12,2),IF(B24=7,VLOOKUP(7,Verweise!$A$1:$B$12,2),IF(B24=8,VLOOKUP(8,Verweise!$A$1:$B$12,2),IF(B24=9,VLOOKUP(9,Verweise!$A$1:$B$12,2),IF(B24=10,VLOOKUP(10,Verweise!$A$1:$B$12,2),IF(B24=11,VLOOKUP(11,Verweise!$A$1:$B$12,2),IF(B24=12,VLOOKUP(12,Verweise!$A$1:$B$12,2)))))))))))))</f>
        <v>Gelsenkirchen II</v>
      </c>
      <c r="D24" s="109"/>
      <c r="E24" s="107">
        <v>4</v>
      </c>
      <c r="F24" s="110" t="str">
        <f>IF(E24=1,VLOOKUP(1,Verweise!$A$1:$B$12,2),IF(E24=2,VLOOKUP(2,Verweise!$A$1:$B$12,2),IF(E24=3,VLOOKUP(3,Verweise!$A$1:$B$12,2),IF(E24=4,VLOOKUP(4,Verweise!$A$1:$B$12,2),IF(E24=5,VLOOKUP(5,Verweise!$A$1:$B$12,2),IF(E24=6,VLOOKUP(6,Verweise!$A$1:$B$12,2),IF(E24=7,VLOOKUP(7,Verweise!$A$1:$B$12,2),IF(E24=8,VLOOKUP(8,Verweise!$A$1:$B$12,2),IF(E24=9,VLOOKUP(9,Verweise!$A$1:$B$12,2),IF(E24=10,VLOOKUP(10,Verweise!$A$1:$B$12,2),IF(E24=11,VLOOKUP(11,Verweise!$A$1:$B$12,2),IF(E24=12,VLOOKUP(12,Verweise!$A$1:$B$12,2)))))))))))))</f>
        <v>Mettmann II</v>
      </c>
      <c r="G24" s="111">
        <v>21</v>
      </c>
      <c r="H24" s="112" t="s">
        <v>8</v>
      </c>
      <c r="I24" s="113">
        <v>4</v>
      </c>
      <c r="J24" s="117"/>
    </row>
    <row r="25" spans="1:10" ht="14.1" customHeight="1" x14ac:dyDescent="0.25">
      <c r="A25" s="182"/>
      <c r="B25" s="107"/>
      <c r="C25" s="108"/>
      <c r="D25" s="109"/>
      <c r="E25" s="107"/>
      <c r="F25" s="110"/>
      <c r="G25" s="115"/>
      <c r="H25" s="109"/>
      <c r="I25" s="116"/>
      <c r="J25" s="114"/>
    </row>
    <row r="26" spans="1:10" ht="14.1" customHeight="1" x14ac:dyDescent="0.25">
      <c r="A26" s="183"/>
      <c r="B26" s="107"/>
      <c r="C26" s="108"/>
      <c r="D26" s="109"/>
      <c r="E26" s="107"/>
      <c r="F26" s="110"/>
      <c r="G26" s="115"/>
      <c r="H26" s="109"/>
      <c r="I26" s="116"/>
      <c r="J26" s="117"/>
    </row>
    <row r="27" spans="1:10" ht="14.1" customHeight="1" x14ac:dyDescent="0.25">
      <c r="A27" s="181">
        <v>7</v>
      </c>
      <c r="B27" s="107">
        <v>6</v>
      </c>
      <c r="C27" s="108" t="str">
        <f>IF(B27=1,VLOOKUP(1,Verweise!$A$1:$B$12,2),IF(B27=2,VLOOKUP(2,Verweise!$A$1:$B$12,2),IF(B27=3,VLOOKUP(3,Verweise!$A$1:$B$12,2),IF(B27=4,VLOOKUP(4,Verweise!$A$1:$B$12,2),IF(B27=5,VLOOKUP(5,Verweise!$A$1:$B$12,2),IF(B27=6,VLOOKUP(6,Verweise!$A$1:$B$12,2),IF(B27=7,VLOOKUP(7,Verweise!$A$1:$B$12,2),IF(B27=8,VLOOKUP(8,Verweise!$A$1:$B$12,2),IF(B27=9,VLOOKUP(9,Verweise!$A$1:$B$12,2),IF(B27=10,VLOOKUP(10,Verweise!$A$1:$B$12,2),IF(B27=11,VLOOKUP(11,Verweise!$A$1:$B$12,2),IF(B27=12,VLOOKUP(12,Verweise!$A$1:$B$12,2)))))))))))))</f>
        <v>Stolberg</v>
      </c>
      <c r="D27" s="109"/>
      <c r="E27" s="107">
        <v>1</v>
      </c>
      <c r="F27" s="110" t="str">
        <f>IF(E27=1,VLOOKUP(1,Verweise!$A$1:$B$12,2),IF(E27=2,VLOOKUP(2,Verweise!$A$1:$B$12,2),IF(E27=3,VLOOKUP(3,Verweise!$A$1:$B$12,2),IF(E27=4,VLOOKUP(4,Verweise!$A$1:$B$12,2),IF(E27=5,VLOOKUP(5,Verweise!$A$1:$B$12,2),IF(E27=6,VLOOKUP(6,Verweise!$A$1:$B$12,2),IF(E27=7,VLOOKUP(7,Verweise!$A$1:$B$12,2),IF(E27=8,VLOOKUP(8,Verweise!$A$1:$B$12,2),IF(E27=9,VLOOKUP(9,Verweise!$A$1:$B$12,2),IF(E27=10,VLOOKUP(10,Verweise!$A$1:$B$12,2),IF(E27=11,VLOOKUP(11,Verweise!$A$1:$B$12,2),IF(E27=12,VLOOKUP(12,Verweise!$A$1:$B$12,2)))))))))))))</f>
        <v>Gelsenkirchen I</v>
      </c>
      <c r="G27" s="111">
        <v>9</v>
      </c>
      <c r="H27" s="112" t="s">
        <v>8</v>
      </c>
      <c r="I27" s="113">
        <v>15</v>
      </c>
      <c r="J27" s="114"/>
    </row>
    <row r="28" spans="1:10" ht="14.1" customHeight="1" x14ac:dyDescent="0.25">
      <c r="A28" s="182"/>
      <c r="B28" s="107">
        <v>3</v>
      </c>
      <c r="C28" s="108" t="str">
        <f>IF(B28=1,VLOOKUP(1,Verweise!$A$1:$B$12,2),IF(B28=2,VLOOKUP(2,Verweise!$A$1:$B$12,2),IF(B28=3,VLOOKUP(3,Verweise!$A$1:$B$12,2),IF(B28=4,VLOOKUP(4,Verweise!$A$1:$B$12,2),IF(B28=5,VLOOKUP(5,Verweise!$A$1:$B$12,2),IF(B28=6,VLOOKUP(6,Verweise!$A$1:$B$12,2),IF(B28=7,VLOOKUP(7,Verweise!$A$1:$B$12,2),IF(B28=8,VLOOKUP(8,Verweise!$A$1:$B$12,2),IF(B28=9,VLOOKUP(9,Verweise!$A$1:$B$12,2),IF(B28=10,VLOOKUP(10,Verweise!$A$1:$B$12,2),IF(B28=11,VLOOKUP(11,Verweise!$A$1:$B$12,2),IF(B28=12,VLOOKUP(12,Verweise!$A$1:$B$12,2)))))))))))))</f>
        <v>Mettmann I</v>
      </c>
      <c r="D28" s="109" t="s">
        <v>8</v>
      </c>
      <c r="E28" s="107">
        <v>2</v>
      </c>
      <c r="F28" s="110" t="str">
        <f>IF(E28=1,VLOOKUP(1,Verweise!$A$1:$B$12,2),IF(E28=2,VLOOKUP(2,Verweise!$A$1:$B$12,2),IF(E28=3,VLOOKUP(3,Verweise!$A$1:$B$12,2),IF(E28=4,VLOOKUP(4,Verweise!$A$1:$B$12,2),IF(E28=5,VLOOKUP(5,Verweise!$A$1:$B$12,2),IF(E28=6,VLOOKUP(6,Verweise!$A$1:$B$12,2),IF(E28=7,VLOOKUP(7,Verweise!$A$1:$B$12,2),IF(E28=8,VLOOKUP(8,Verweise!$A$1:$B$12,2),IF(E28=9,VLOOKUP(9,Verweise!$A$1:$B$12,2),IF(E28=10,VLOOKUP(10,Verweise!$A$1:$B$12,2),IF(E28=11,VLOOKUP(11,Verweise!$A$1:$B$12,2),IF(E28=12,VLOOKUP(12,Verweise!$A$1:$B$12,2)))))))))))))</f>
        <v>Gelsenkirchen II</v>
      </c>
      <c r="G28" s="111">
        <v>9</v>
      </c>
      <c r="H28" s="112" t="s">
        <v>8</v>
      </c>
      <c r="I28" s="113">
        <v>13</v>
      </c>
      <c r="J28" s="114"/>
    </row>
    <row r="29" spans="1:10" ht="14.1" customHeight="1" x14ac:dyDescent="0.25">
      <c r="A29" s="182"/>
      <c r="B29" s="107"/>
      <c r="C29" s="108"/>
      <c r="D29" s="109"/>
      <c r="E29" s="107"/>
      <c r="F29" s="110"/>
      <c r="G29" s="115"/>
      <c r="H29" s="109"/>
      <c r="I29" s="116"/>
      <c r="J29" s="114"/>
    </row>
    <row r="30" spans="1:10" ht="14.1" customHeight="1" x14ac:dyDescent="0.25">
      <c r="A30" s="183"/>
      <c r="B30" s="107"/>
      <c r="C30" s="108"/>
      <c r="D30" s="109"/>
      <c r="E30" s="107"/>
      <c r="F30" s="110"/>
      <c r="G30" s="115"/>
      <c r="H30" s="109"/>
      <c r="I30" s="116"/>
      <c r="J30" s="114"/>
    </row>
    <row r="31" spans="1:10" ht="14.1" customHeight="1" x14ac:dyDescent="0.25">
      <c r="A31" s="181">
        <v>8</v>
      </c>
      <c r="B31" s="107">
        <v>4</v>
      </c>
      <c r="C31" s="108" t="str">
        <f>IF(B31=1,VLOOKUP(1,Verweise!$A$1:$B$12,2),IF(B31=2,VLOOKUP(2,Verweise!$A$1:$B$12,2),IF(B31=3,VLOOKUP(3,Verweise!$A$1:$B$12,2),IF(B31=4,VLOOKUP(4,Verweise!$A$1:$B$12,2),IF(B31=5,VLOOKUP(5,Verweise!$A$1:$B$12,2),IF(B31=6,VLOOKUP(6,Verweise!$A$1:$B$12,2),IF(B31=7,VLOOKUP(7,Verweise!$A$1:$B$12,2),IF(B31=8,VLOOKUP(8,Verweise!$A$1:$B$12,2),IF(B31=9,VLOOKUP(9,Verweise!$A$1:$B$12,2),IF(B31=10,VLOOKUP(10,Verweise!$A$1:$B$12,2),IF(B31=11,VLOOKUP(11,Verweise!$A$1:$B$12,2),IF(B31=12,VLOOKUP(12,Verweise!$A$1:$B$12,2)))))))))))))</f>
        <v>Mettmann II</v>
      </c>
      <c r="D31" s="109" t="s">
        <v>8</v>
      </c>
      <c r="E31" s="107">
        <v>5</v>
      </c>
      <c r="F31" s="110" t="str">
        <f>IF(E31=1,VLOOKUP(1,Verweise!$A$1:$B$12,2),IF(E31=2,VLOOKUP(2,Verweise!$A$1:$B$12,2),IF(E31=3,VLOOKUP(3,Verweise!$A$1:$B$12,2),IF(E31=4,VLOOKUP(4,Verweise!$A$1:$B$12,2),IF(E31=5,VLOOKUP(5,Verweise!$A$1:$B$12,2),IF(E31=6,VLOOKUP(6,Verweise!$A$1:$B$12,2),IF(E31=7,VLOOKUP(7,Verweise!$A$1:$B$12,2),IF(E31=8,VLOOKUP(8,Verweise!$A$1:$B$12,2),IF(E31=9,VLOOKUP(9,Verweise!$A$1:$B$12,2),IF(E31=10,VLOOKUP(10,Verweise!$A$1:$B$12,2),IF(E31=11,VLOOKUP(11,Verweise!$A$1:$B$12,2),IF(E31=12,VLOOKUP(12,Verweise!$A$1:$B$12,2)))))))))))))</f>
        <v>Stadthagen</v>
      </c>
      <c r="G31" s="115">
        <v>9</v>
      </c>
      <c r="H31" s="109" t="s">
        <v>8</v>
      </c>
      <c r="I31" s="116">
        <v>10</v>
      </c>
      <c r="J31" s="114"/>
    </row>
    <row r="32" spans="1:10" ht="14.1" customHeight="1" x14ac:dyDescent="0.25">
      <c r="A32" s="182"/>
      <c r="B32" s="107"/>
      <c r="C32" s="108"/>
      <c r="D32" s="109"/>
      <c r="E32" s="107"/>
      <c r="F32" s="110"/>
      <c r="G32" s="115"/>
      <c r="H32" s="109"/>
      <c r="I32" s="116"/>
      <c r="J32" s="114"/>
    </row>
    <row r="33" spans="1:10" ht="14.1" customHeight="1" x14ac:dyDescent="0.25">
      <c r="A33" s="182"/>
      <c r="B33" s="107"/>
      <c r="C33" s="108"/>
      <c r="D33" s="109"/>
      <c r="E33" s="107"/>
      <c r="F33" s="110"/>
      <c r="G33" s="115"/>
      <c r="H33" s="109"/>
      <c r="I33" s="116"/>
      <c r="J33" s="114"/>
    </row>
    <row r="34" spans="1:10" ht="14.1" customHeight="1" x14ac:dyDescent="0.25">
      <c r="A34" s="183"/>
      <c r="B34" s="107"/>
      <c r="C34" s="108"/>
      <c r="D34" s="109"/>
      <c r="E34" s="107"/>
      <c r="F34" s="110"/>
      <c r="G34" s="115"/>
      <c r="H34" s="109"/>
      <c r="I34" s="116"/>
      <c r="J34" s="117"/>
    </row>
    <row r="35" spans="1:10" ht="14.1" customHeight="1" x14ac:dyDescent="0.25">
      <c r="A35" s="181">
        <v>9</v>
      </c>
      <c r="B35" s="107"/>
      <c r="C35" s="108"/>
      <c r="D35" s="109"/>
      <c r="E35" s="107"/>
      <c r="F35" s="110"/>
      <c r="G35" s="115"/>
      <c r="H35" s="109"/>
      <c r="I35" s="116"/>
      <c r="J35" s="117"/>
    </row>
    <row r="36" spans="1:10" ht="14.1" customHeight="1" x14ac:dyDescent="0.25">
      <c r="A36" s="182"/>
      <c r="B36" s="107"/>
      <c r="C36" s="108"/>
      <c r="D36" s="109"/>
      <c r="E36" s="107"/>
      <c r="F36" s="110"/>
      <c r="G36" s="115"/>
      <c r="H36" s="109"/>
      <c r="I36" s="116"/>
      <c r="J36" s="117"/>
    </row>
    <row r="37" spans="1:10" ht="14.1" customHeight="1" x14ac:dyDescent="0.25">
      <c r="A37" s="182"/>
      <c r="B37" s="107"/>
      <c r="C37" s="108"/>
      <c r="D37" s="109"/>
      <c r="E37" s="107"/>
      <c r="F37" s="110"/>
      <c r="G37" s="115"/>
      <c r="H37" s="109"/>
      <c r="I37" s="116"/>
      <c r="J37" s="114"/>
    </row>
    <row r="38" spans="1:10" ht="14.1" customHeight="1" x14ac:dyDescent="0.25">
      <c r="A38" s="183"/>
      <c r="B38" s="107"/>
      <c r="C38" s="108"/>
      <c r="D38" s="109"/>
      <c r="E38" s="107"/>
      <c r="F38" s="110"/>
      <c r="G38" s="115"/>
      <c r="H38" s="109"/>
      <c r="I38" s="116"/>
      <c r="J38" s="117"/>
    </row>
    <row r="39" spans="1:10" ht="14.1" customHeight="1" x14ac:dyDescent="0.25">
      <c r="A39" s="181">
        <v>10</v>
      </c>
      <c r="B39" s="107"/>
      <c r="C39" s="108"/>
      <c r="D39" s="109"/>
      <c r="E39" s="107"/>
      <c r="F39" s="110"/>
      <c r="G39" s="115"/>
      <c r="H39" s="109"/>
      <c r="I39" s="116"/>
      <c r="J39" s="114"/>
    </row>
    <row r="40" spans="1:10" ht="14.1" customHeight="1" x14ac:dyDescent="0.25">
      <c r="A40" s="182"/>
      <c r="B40" s="107"/>
      <c r="C40" s="108"/>
      <c r="D40" s="109"/>
      <c r="E40" s="107"/>
      <c r="F40" s="110"/>
      <c r="G40" s="115"/>
      <c r="H40" s="109"/>
      <c r="I40" s="116"/>
      <c r="J40" s="114"/>
    </row>
    <row r="41" spans="1:10" ht="14.1" customHeight="1" x14ac:dyDescent="0.25">
      <c r="A41" s="182"/>
      <c r="B41" s="107"/>
      <c r="C41" s="108"/>
      <c r="D41" s="109"/>
      <c r="E41" s="107"/>
      <c r="F41" s="110"/>
      <c r="G41" s="115"/>
      <c r="H41" s="109"/>
      <c r="I41" s="116"/>
      <c r="J41" s="114"/>
    </row>
    <row r="42" spans="1:10" ht="14.1" customHeight="1" x14ac:dyDescent="0.25">
      <c r="A42" s="183"/>
      <c r="B42" s="107"/>
      <c r="C42" s="108"/>
      <c r="D42" s="109"/>
      <c r="E42" s="107"/>
      <c r="F42" s="110"/>
      <c r="G42" s="115"/>
      <c r="H42" s="109"/>
      <c r="I42" s="116"/>
      <c r="J42" s="114"/>
    </row>
    <row r="43" spans="1:10" ht="14.1" customHeight="1" x14ac:dyDescent="0.25">
      <c r="A43" s="181">
        <v>11</v>
      </c>
      <c r="B43" s="107"/>
      <c r="C43" s="108"/>
      <c r="D43" s="109"/>
      <c r="E43" s="107"/>
      <c r="F43" s="110"/>
      <c r="G43" s="115"/>
      <c r="H43" s="109"/>
      <c r="I43" s="116"/>
      <c r="J43" s="114"/>
    </row>
    <row r="44" spans="1:10" ht="14.1" customHeight="1" x14ac:dyDescent="0.25">
      <c r="A44" s="182"/>
      <c r="B44" s="107"/>
      <c r="C44" s="108"/>
      <c r="D44" s="109"/>
      <c r="E44" s="107"/>
      <c r="F44" s="110"/>
      <c r="G44" s="115"/>
      <c r="H44" s="109"/>
      <c r="I44" s="116"/>
      <c r="J44" s="114"/>
    </row>
    <row r="45" spans="1:10" ht="14.1" customHeight="1" x14ac:dyDescent="0.25">
      <c r="A45" s="182"/>
      <c r="B45" s="107"/>
      <c r="C45" s="108"/>
      <c r="D45" s="109"/>
      <c r="E45" s="107"/>
      <c r="F45" s="110"/>
      <c r="G45" s="115"/>
      <c r="H45" s="109"/>
      <c r="I45" s="116"/>
      <c r="J45" s="114"/>
    </row>
    <row r="46" spans="1:10" ht="14.1" customHeight="1" x14ac:dyDescent="0.25">
      <c r="A46" s="183"/>
      <c r="B46" s="107"/>
      <c r="C46" s="108"/>
      <c r="D46" s="109"/>
      <c r="E46" s="107"/>
      <c r="F46" s="110"/>
      <c r="G46" s="115"/>
      <c r="H46" s="109"/>
      <c r="I46" s="116"/>
      <c r="J46" s="117"/>
    </row>
    <row r="47" spans="1:10" ht="14.1" customHeight="1" x14ac:dyDescent="0.25">
      <c r="A47" s="181">
        <v>12</v>
      </c>
      <c r="B47" s="107"/>
      <c r="C47" s="108"/>
      <c r="D47" s="109"/>
      <c r="E47" s="107"/>
      <c r="F47" s="110"/>
      <c r="G47" s="115"/>
      <c r="H47" s="109"/>
      <c r="I47" s="116"/>
      <c r="J47" s="117"/>
    </row>
    <row r="48" spans="1:10" ht="14.1" customHeight="1" x14ac:dyDescent="0.25">
      <c r="A48" s="182"/>
      <c r="B48" s="107"/>
      <c r="C48" s="108"/>
      <c r="D48" s="109"/>
      <c r="E48" s="107"/>
      <c r="F48" s="110"/>
      <c r="G48" s="115"/>
      <c r="H48" s="109"/>
      <c r="I48" s="116"/>
      <c r="J48" s="117"/>
    </row>
    <row r="49" spans="1:10" ht="14.1" customHeight="1" x14ac:dyDescent="0.25">
      <c r="A49" s="182"/>
      <c r="B49" s="107"/>
      <c r="C49" s="108"/>
      <c r="D49" s="109"/>
      <c r="E49" s="107"/>
      <c r="F49" s="110"/>
      <c r="G49" s="115"/>
      <c r="H49" s="109"/>
      <c r="I49" s="116"/>
      <c r="J49" s="114"/>
    </row>
    <row r="50" spans="1:10" ht="14.1" customHeight="1" x14ac:dyDescent="0.25">
      <c r="A50" s="183"/>
      <c r="B50" s="107"/>
      <c r="C50" s="108"/>
      <c r="D50" s="109"/>
      <c r="E50" s="107"/>
      <c r="F50" s="110"/>
      <c r="G50" s="118"/>
      <c r="H50" s="119"/>
      <c r="I50" s="120"/>
      <c r="J50" s="117"/>
    </row>
    <row r="51" spans="1:10" ht="14.1" customHeight="1" x14ac:dyDescent="0.25">
      <c r="A51" s="121"/>
      <c r="B51" s="122"/>
      <c r="C51" s="123"/>
      <c r="D51" s="124"/>
      <c r="E51" s="122"/>
      <c r="F51" s="125" t="s">
        <v>11</v>
      </c>
      <c r="G51" s="126"/>
      <c r="H51" s="127" t="s">
        <v>8</v>
      </c>
      <c r="I51" s="128" t="s">
        <v>9</v>
      </c>
      <c r="J51" s="117"/>
    </row>
    <row r="52" spans="1:10" ht="14.1" customHeight="1" x14ac:dyDescent="0.25">
      <c r="A52" s="129" t="s">
        <v>12</v>
      </c>
      <c r="B52" s="122"/>
      <c r="C52" s="123"/>
      <c r="D52" s="124"/>
      <c r="E52" s="122"/>
      <c r="F52" s="123"/>
      <c r="G52" s="130" t="s">
        <v>9</v>
      </c>
      <c r="H52" s="109" t="s">
        <v>8</v>
      </c>
      <c r="I52" s="131" t="s">
        <v>13</v>
      </c>
      <c r="J52" s="117"/>
    </row>
    <row r="53" spans="1:10" ht="14.1" customHeight="1" x14ac:dyDescent="0.25">
      <c r="A53" s="129" t="s">
        <v>14</v>
      </c>
      <c r="B53" s="122"/>
      <c r="C53" s="123"/>
      <c r="D53" s="124"/>
      <c r="E53" s="122"/>
      <c r="F53" s="123"/>
      <c r="G53" s="132">
        <f>SUM(G3:G50)</f>
        <v>160</v>
      </c>
      <c r="H53" s="133" t="s">
        <v>8</v>
      </c>
      <c r="I53" s="134">
        <f>SUM(I3:I50)</f>
        <v>138</v>
      </c>
      <c r="J53" s="135"/>
    </row>
    <row r="54" spans="1:10" x14ac:dyDescent="0.25">
      <c r="J54" s="135"/>
    </row>
  </sheetData>
  <sheetProtection selectLockedCells="1"/>
  <mergeCells count="14">
    <mergeCell ref="C2:F2"/>
    <mergeCell ref="G2:I2"/>
    <mergeCell ref="A3:A6"/>
    <mergeCell ref="A7:A10"/>
    <mergeCell ref="A11:A14"/>
    <mergeCell ref="A19:A22"/>
    <mergeCell ref="A23:A26"/>
    <mergeCell ref="A15:A18"/>
    <mergeCell ref="A43:A46"/>
    <mergeCell ref="A47:A50"/>
    <mergeCell ref="A35:A38"/>
    <mergeCell ref="A39:A42"/>
    <mergeCell ref="A27:A30"/>
    <mergeCell ref="A31:A34"/>
  </mergeCells>
  <pageMargins left="0.51181102362204722" right="0.51181102362204722" top="0.39370078740157483" bottom="0.39370078740157483" header="0.31496062992125984" footer="0.314960629921259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J54"/>
  <sheetViews>
    <sheetView workbookViewId="0">
      <selection activeCell="C3" sqref="C3"/>
    </sheetView>
  </sheetViews>
  <sheetFormatPr baseColWidth="10" defaultColWidth="11.44140625" defaultRowHeight="15" x14ac:dyDescent="0.25"/>
  <cols>
    <col min="1" max="1" width="11.44140625" style="1"/>
    <col min="2" max="2" width="6.6640625" style="1" customWidth="1"/>
    <col min="3" max="3" width="20.6640625" style="1" customWidth="1"/>
    <col min="4" max="4" width="1.6640625" style="1" customWidth="1"/>
    <col min="5" max="5" width="6.6640625" style="1" customWidth="1"/>
    <col min="6" max="6" width="20.6640625" style="1" customWidth="1"/>
    <col min="7" max="7" width="11.44140625" style="1"/>
    <col min="8" max="8" width="1.6640625" style="1" customWidth="1"/>
    <col min="9" max="16384" width="11.44140625" style="1"/>
  </cols>
  <sheetData>
    <row r="2" spans="1:10" ht="27.6" x14ac:dyDescent="0.3">
      <c r="A2" s="104" t="s">
        <v>10</v>
      </c>
      <c r="B2" s="105"/>
      <c r="C2" s="184" t="s">
        <v>52</v>
      </c>
      <c r="D2" s="185"/>
      <c r="E2" s="185"/>
      <c r="F2" s="185"/>
      <c r="G2" s="186" t="s">
        <v>15</v>
      </c>
      <c r="H2" s="187"/>
      <c r="I2" s="188"/>
      <c r="J2" s="106"/>
    </row>
    <row r="3" spans="1:10" ht="14.1" customHeight="1" x14ac:dyDescent="0.25">
      <c r="A3" s="181">
        <v>1</v>
      </c>
      <c r="B3" s="107">
        <v>7</v>
      </c>
      <c r="C3" s="108" t="str">
        <f>IF(B3=1,VLOOKUP(1,Verweise!$A$1:$B$12,2),IF(B3=2,VLOOKUP(2,Verweise!$A$1:$B$12,2),IF(B3=3,VLOOKUP(3,Verweise!$A$1:$B$12,2),IF(B3=4,VLOOKUP(4,Verweise!$A$1:$B$12,2),IF(B3=5,VLOOKUP(5,Verweise!$A$1:$B$12,2),IF(B3=6,VLOOKUP(6,Verweise!$A$1:$B$12,2),IF(B3=7,VLOOKUP(7,Verweise!$A$1:$B$12,2),IF(B3=8,VLOOKUP(8,Verweise!$A$1:$B$12,2),IF(B3=9,VLOOKUP(9,Verweise!$A$1:$B$12,2),IF(B3=10,VLOOKUP(10,Verweise!$A$1:$B$12,2),IF(B3=11,VLOOKUP(11,Verweise!$A$1:$B$12,2),IF(B3=12,VLOOKUP(12,Verweise!$A$1:$B$12,2)))))))))))))</f>
        <v>Nordwalde I</v>
      </c>
      <c r="D3" s="109" t="s">
        <v>8</v>
      </c>
      <c r="E3" s="107">
        <v>8</v>
      </c>
      <c r="F3" s="110" t="str">
        <f>IF(E3=1,VLOOKUP(1,Verweise!$A$1:$B$12,2),IF(E3=2,VLOOKUP(2,Verweise!$A$1:$B$12,2),IF(E3=3,VLOOKUP(3,Verweise!$A$1:$B$12,2),IF(E3=4,VLOOKUP(4,Verweise!$A$1:$B$12,2),IF(E3=5,VLOOKUP(5,Verweise!$A$1:$B$12,2),IF(E3=6,VLOOKUP(6,Verweise!$A$1:$B$12,2),IF(E3=7,VLOOKUP(7,Verweise!$A$1:$B$12,2),IF(E3=8,VLOOKUP(8,Verweise!$A$1:$B$12,2),IF(E3=9,VLOOKUP(9,Verweise!$A$1:$B$12,2),IF(E3=10,VLOOKUP(10,Verweise!$A$1:$B$12,2),IF(E3=11,VLOOKUP(11,Verweise!$A$1:$B$12,2),IF(E3=12,VLOOKUP(12,Verweise!$A$1:$B$12,2)))))))))))))</f>
        <v>Nordwalde II</v>
      </c>
      <c r="G3" s="111">
        <v>10</v>
      </c>
      <c r="H3" s="112" t="s">
        <v>8</v>
      </c>
      <c r="I3" s="113">
        <v>5</v>
      </c>
      <c r="J3" s="114"/>
    </row>
    <row r="4" spans="1:10" ht="14.1" customHeight="1" x14ac:dyDescent="0.25">
      <c r="A4" s="182"/>
      <c r="B4" s="107">
        <v>9</v>
      </c>
      <c r="C4" s="108" t="str">
        <f>IF(B4=1,VLOOKUP(1,Verweise!$A$1:$B$12,2),IF(B4=2,VLOOKUP(2,Verweise!$A$1:$B$12,2),IF(B4=3,VLOOKUP(3,Verweise!$A$1:$B$12,2),IF(B4=4,VLOOKUP(4,Verweise!$A$1:$B$12,2),IF(B4=5,VLOOKUP(5,Verweise!$A$1:$B$12,2),IF(B4=6,VLOOKUP(6,Verweise!$A$1:$B$12,2),IF(B4=7,VLOOKUP(7,Verweise!$A$1:$B$12,2),IF(B4=8,VLOOKUP(8,Verweise!$A$1:$B$12,2),IF(B4=9,VLOOKUP(9,Verweise!$A$1:$B$12,2),IF(B4=10,VLOOKUP(10,Verweise!$A$1:$B$12,2),IF(B4=11,VLOOKUP(11,Verweise!$A$1:$B$12,2),IF(B4=12,VLOOKUP(12,Verweise!$A$1:$B$12,2)))))))))))))</f>
        <v>Herne I</v>
      </c>
      <c r="D4" s="109" t="s">
        <v>8</v>
      </c>
      <c r="E4" s="107">
        <v>10</v>
      </c>
      <c r="F4" s="110" t="str">
        <f>IF(E4=1,VLOOKUP(1,Verweise!$A$1:$B$12,2),IF(E4=2,VLOOKUP(2,Verweise!$A$1:$B$12,2),IF(E4=3,VLOOKUP(3,Verweise!$A$1:$B$12,2),IF(E4=4,VLOOKUP(4,Verweise!$A$1:$B$12,2),IF(E4=5,VLOOKUP(5,Verweise!$A$1:$B$12,2),IF(E4=6,VLOOKUP(6,Verweise!$A$1:$B$12,2),IF(E4=7,VLOOKUP(7,Verweise!$A$1:$B$12,2),IF(E4=8,VLOOKUP(8,Verweise!$A$1:$B$12,2),IF(E4=9,VLOOKUP(9,Verweise!$A$1:$B$12,2),IF(E4=10,VLOOKUP(10,Verweise!$A$1:$B$12,2),IF(E4=11,VLOOKUP(11,Verweise!$A$1:$B$12,2),IF(E4=12,VLOOKUP(12,Verweise!$A$1:$B$12,2)))))))))))))</f>
        <v>Espelkamp I</v>
      </c>
      <c r="G4" s="111">
        <v>8</v>
      </c>
      <c r="H4" s="112" t="s">
        <v>8</v>
      </c>
      <c r="I4" s="113">
        <v>14</v>
      </c>
      <c r="J4" s="114"/>
    </row>
    <row r="5" spans="1:10" ht="14.1" customHeight="1" x14ac:dyDescent="0.25">
      <c r="A5" s="182"/>
      <c r="B5" s="107"/>
      <c r="C5" s="108"/>
      <c r="D5" s="109"/>
      <c r="E5" s="107"/>
      <c r="F5" s="110"/>
      <c r="G5" s="115"/>
      <c r="H5" s="109"/>
      <c r="I5" s="116"/>
      <c r="J5" s="114"/>
    </row>
    <row r="6" spans="1:10" ht="14.1" customHeight="1" x14ac:dyDescent="0.25">
      <c r="A6" s="183"/>
      <c r="B6" s="107"/>
      <c r="C6" s="108"/>
      <c r="D6" s="109"/>
      <c r="E6" s="107"/>
      <c r="F6" s="110"/>
      <c r="G6" s="115"/>
      <c r="H6" s="109"/>
      <c r="I6" s="116"/>
      <c r="J6" s="114"/>
    </row>
    <row r="7" spans="1:10" ht="14.1" customHeight="1" x14ac:dyDescent="0.25">
      <c r="A7" s="181">
        <v>2</v>
      </c>
      <c r="B7" s="107">
        <v>11</v>
      </c>
      <c r="C7" s="108" t="str">
        <f>IF(B7=1,VLOOKUP(1,Verweise!$A$1:$B$12,2),IF(B7=2,VLOOKUP(2,Verweise!$A$1:$B$12,2),IF(B7=3,VLOOKUP(3,Verweise!$A$1:$B$12,2),IF(B7=4,VLOOKUP(4,Verweise!$A$1:$B$12,2),IF(B7=5,VLOOKUP(5,Verweise!$A$1:$B$12,2),IF(B7=6,VLOOKUP(6,Verweise!$A$1:$B$12,2),IF(B7=7,VLOOKUP(7,Verweise!$A$1:$B$12,2),IF(B7=8,VLOOKUP(8,Verweise!$A$1:$B$12,2),IF(B7=9,VLOOKUP(9,Verweise!$A$1:$B$12,2),IF(B7=10,VLOOKUP(10,Verweise!$A$1:$B$12,2),IF(B7=11,VLOOKUP(11,Verweise!$A$1:$B$12,2),IF(B7=12,VLOOKUP(12,Verweise!$A$1:$B$12,2)))))))))))))</f>
        <v>Gütersloh I</v>
      </c>
      <c r="D7" s="109" t="s">
        <v>8</v>
      </c>
      <c r="E7" s="107">
        <v>12</v>
      </c>
      <c r="F7" s="110" t="str">
        <f>IF(E7=1,VLOOKUP(1,Verweise!$A$1:$B$12,2),IF(E7=2,VLOOKUP(2,Verweise!$A$1:$B$12,2),IF(E7=3,VLOOKUP(3,Verweise!$A$1:$B$12,2),IF(E7=4,VLOOKUP(4,Verweise!$A$1:$B$12,2),IF(E7=5,VLOOKUP(5,Verweise!$A$1:$B$12,2),IF(E7=6,VLOOKUP(6,Verweise!$A$1:$B$12,2),IF(E7=7,VLOOKUP(7,Verweise!$A$1:$B$12,2),IF(E7=8,VLOOKUP(8,Verweise!$A$1:$B$12,2),IF(E7=9,VLOOKUP(9,Verweise!$A$1:$B$12,2),IF(E7=10,VLOOKUP(10,Verweise!$A$1:$B$12,2),IF(E7=11,VLOOKUP(11,Verweise!$A$1:$B$12,2),IF(E7=12,VLOOKUP(12,Verweise!$A$1:$B$12,2)))))))))))))</f>
        <v>Mettingen I</v>
      </c>
      <c r="G7" s="111">
        <v>9</v>
      </c>
      <c r="H7" s="112" t="s">
        <v>8</v>
      </c>
      <c r="I7" s="113">
        <v>9</v>
      </c>
      <c r="J7" s="114"/>
    </row>
    <row r="8" spans="1:10" ht="14.1" customHeight="1" x14ac:dyDescent="0.25">
      <c r="A8" s="182"/>
      <c r="B8" s="107">
        <v>10</v>
      </c>
      <c r="C8" s="108" t="str">
        <f>IF(B8=1,VLOOKUP(1,Verweise!$A$1:$B$12,2),IF(B8=2,VLOOKUP(2,Verweise!$A$1:$B$12,2),IF(B8=3,VLOOKUP(3,Verweise!$A$1:$B$12,2),IF(B8=4,VLOOKUP(4,Verweise!$A$1:$B$12,2),IF(B8=5,VLOOKUP(5,Verweise!$A$1:$B$12,2),IF(B8=6,VLOOKUP(6,Verweise!$A$1:$B$12,2),IF(B8=7,VLOOKUP(7,Verweise!$A$1:$B$12,2),IF(B8=8,VLOOKUP(8,Verweise!$A$1:$B$12,2),IF(B8=9,VLOOKUP(9,Verweise!$A$1:$B$12,2),IF(B8=10,VLOOKUP(10,Verweise!$A$1:$B$12,2),IF(B8=11,VLOOKUP(11,Verweise!$A$1:$B$12,2),IF(B8=12,VLOOKUP(12,Verweise!$A$1:$B$12,2)))))))))))))</f>
        <v>Espelkamp I</v>
      </c>
      <c r="D8" s="109" t="s">
        <v>8</v>
      </c>
      <c r="E8" s="107">
        <v>7</v>
      </c>
      <c r="F8" s="110" t="str">
        <f>IF(E8=1,VLOOKUP(1,Verweise!$A$1:$B$12,2),IF(E8=2,VLOOKUP(2,Verweise!$A$1:$B$12,2),IF(E8=3,VLOOKUP(3,Verweise!$A$1:$B$12,2),IF(E8=4,VLOOKUP(4,Verweise!$A$1:$B$12,2),IF(E8=5,VLOOKUP(5,Verweise!$A$1:$B$12,2),IF(E8=6,VLOOKUP(6,Verweise!$A$1:$B$12,2),IF(E8=7,VLOOKUP(7,Verweise!$A$1:$B$12,2),IF(E8=8,VLOOKUP(8,Verweise!$A$1:$B$12,2),IF(E8=9,VLOOKUP(9,Verweise!$A$1:$B$12,2),IF(E8=10,VLOOKUP(10,Verweise!$A$1:$B$12,2),IF(E8=11,VLOOKUP(11,Verweise!$A$1:$B$12,2),IF(E8=12,VLOOKUP(12,Verweise!$A$1:$B$12,2)))))))))))))</f>
        <v>Nordwalde I</v>
      </c>
      <c r="G8" s="111">
        <v>10</v>
      </c>
      <c r="H8" s="112" t="s">
        <v>8</v>
      </c>
      <c r="I8" s="113">
        <v>15</v>
      </c>
      <c r="J8" s="114"/>
    </row>
    <row r="9" spans="1:10" ht="14.1" customHeight="1" x14ac:dyDescent="0.25">
      <c r="A9" s="182"/>
      <c r="B9" s="107"/>
      <c r="C9" s="108"/>
      <c r="D9" s="109"/>
      <c r="E9" s="107"/>
      <c r="F9" s="110"/>
      <c r="G9" s="115"/>
      <c r="H9" s="109"/>
      <c r="I9" s="116"/>
      <c r="J9" s="114"/>
    </row>
    <row r="10" spans="1:10" ht="14.1" customHeight="1" x14ac:dyDescent="0.25">
      <c r="A10" s="183"/>
      <c r="B10" s="107"/>
      <c r="C10" s="108"/>
      <c r="D10" s="109"/>
      <c r="E10" s="107"/>
      <c r="F10" s="110"/>
      <c r="G10" s="115"/>
      <c r="H10" s="109"/>
      <c r="I10" s="116"/>
      <c r="J10" s="117"/>
    </row>
    <row r="11" spans="1:10" ht="14.1" customHeight="1" x14ac:dyDescent="0.25">
      <c r="A11" s="181">
        <v>3</v>
      </c>
      <c r="B11" s="107">
        <v>8</v>
      </c>
      <c r="C11" s="108" t="str">
        <f>IF(B11=1,VLOOKUP(1,Verweise!$A$1:$B$12,2),IF(B11=2,VLOOKUP(2,Verweise!$A$1:$B$12,2),IF(B11=3,VLOOKUP(3,Verweise!$A$1:$B$12,2),IF(B11=4,VLOOKUP(4,Verweise!$A$1:$B$12,2),IF(B11=5,VLOOKUP(5,Verweise!$A$1:$B$12,2),IF(B11=6,VLOOKUP(6,Verweise!$A$1:$B$12,2),IF(B11=7,VLOOKUP(7,Verweise!$A$1:$B$12,2),IF(B11=8,VLOOKUP(8,Verweise!$A$1:$B$12,2),IF(B11=9,VLOOKUP(9,Verweise!$A$1:$B$12,2),IF(B11=10,VLOOKUP(10,Verweise!$A$1:$B$12,2),IF(B11=11,VLOOKUP(11,Verweise!$A$1:$B$12,2),IF(B11=12,VLOOKUP(12,Verweise!$A$1:$B$12,2)))))))))))))</f>
        <v>Nordwalde II</v>
      </c>
      <c r="D11" s="109" t="s">
        <v>8</v>
      </c>
      <c r="E11" s="107">
        <v>11</v>
      </c>
      <c r="F11" s="110" t="str">
        <f>IF(E11=1,VLOOKUP(1,Verweise!$A$1:$B$12,2),IF(E11=2,VLOOKUP(2,Verweise!$A$1:$B$12,2),IF(E11=3,VLOOKUP(3,Verweise!$A$1:$B$12,2),IF(E11=4,VLOOKUP(4,Verweise!$A$1:$B$12,2),IF(E11=5,VLOOKUP(5,Verweise!$A$1:$B$12,2),IF(E11=6,VLOOKUP(6,Verweise!$A$1:$B$12,2),IF(E11=7,VLOOKUP(7,Verweise!$A$1:$B$12,2),IF(E11=8,VLOOKUP(8,Verweise!$A$1:$B$12,2),IF(E11=9,VLOOKUP(9,Verweise!$A$1:$B$12,2),IF(E11=10,VLOOKUP(10,Verweise!$A$1:$B$12,2),IF(E11=11,VLOOKUP(11,Verweise!$A$1:$B$12,2),IF(E11=12,VLOOKUP(12,Verweise!$A$1:$B$12,2)))))))))))))</f>
        <v>Gütersloh I</v>
      </c>
      <c r="G11" s="111">
        <v>7</v>
      </c>
      <c r="H11" s="112" t="s">
        <v>8</v>
      </c>
      <c r="I11" s="113">
        <v>12</v>
      </c>
      <c r="J11" s="117"/>
    </row>
    <row r="12" spans="1:10" ht="14.1" customHeight="1" x14ac:dyDescent="0.25">
      <c r="A12" s="182"/>
      <c r="B12" s="107">
        <v>9</v>
      </c>
      <c r="C12" s="108" t="str">
        <f>IF(B12=1,VLOOKUP(1,Verweise!$A$1:$B$12,2),IF(B12=2,VLOOKUP(2,Verweise!$A$1:$B$12,2),IF(B12=3,VLOOKUP(3,Verweise!$A$1:$B$12,2),IF(B12=4,VLOOKUP(4,Verweise!$A$1:$B$12,2),IF(B12=5,VLOOKUP(5,Verweise!$A$1:$B$12,2),IF(B12=6,VLOOKUP(6,Verweise!$A$1:$B$12,2),IF(B12=7,VLOOKUP(7,Verweise!$A$1:$B$12,2),IF(B12=8,VLOOKUP(8,Verweise!$A$1:$B$12,2),IF(B12=9,VLOOKUP(9,Verweise!$A$1:$B$12,2),IF(B12=10,VLOOKUP(10,Verweise!$A$1:$B$12,2),IF(B12=11,VLOOKUP(11,Verweise!$A$1:$B$12,2),IF(B12=12,VLOOKUP(12,Verweise!$A$1:$B$12,2)))))))))))))</f>
        <v>Herne I</v>
      </c>
      <c r="D12" s="109" t="s">
        <v>8</v>
      </c>
      <c r="E12" s="107">
        <v>12</v>
      </c>
      <c r="F12" s="110" t="str">
        <f>IF(E12=1,VLOOKUP(1,Verweise!$A$1:$B$12,2),IF(E12=2,VLOOKUP(2,Verweise!$A$1:$B$12,2),IF(E12=3,VLOOKUP(3,Verweise!$A$1:$B$12,2),IF(E12=4,VLOOKUP(4,Verweise!$A$1:$B$12,2),IF(E12=5,VLOOKUP(5,Verweise!$A$1:$B$12,2),IF(E12=6,VLOOKUP(6,Verweise!$A$1:$B$12,2),IF(E12=7,VLOOKUP(7,Verweise!$A$1:$B$12,2),IF(E12=8,VLOOKUP(8,Verweise!$A$1:$B$12,2),IF(E12=9,VLOOKUP(9,Verweise!$A$1:$B$12,2),IF(E12=10,VLOOKUP(10,Verweise!$A$1:$B$12,2),IF(E12=11,VLOOKUP(11,Verweise!$A$1:$B$12,2),IF(E12=12,VLOOKUP(12,Verweise!$A$1:$B$12,2)))))))))))))</f>
        <v>Mettingen I</v>
      </c>
      <c r="G12" s="111">
        <v>5</v>
      </c>
      <c r="H12" s="112" t="s">
        <v>8</v>
      </c>
      <c r="I12" s="113">
        <v>16</v>
      </c>
      <c r="J12" s="117"/>
    </row>
    <row r="13" spans="1:10" ht="14.1" customHeight="1" x14ac:dyDescent="0.25">
      <c r="A13" s="182"/>
      <c r="B13" s="107"/>
      <c r="C13" s="108"/>
      <c r="D13" s="109"/>
      <c r="E13" s="107"/>
      <c r="F13" s="110"/>
      <c r="G13" s="115"/>
      <c r="H13" s="109"/>
      <c r="I13" s="116"/>
      <c r="J13" s="114"/>
    </row>
    <row r="14" spans="1:10" ht="14.1" customHeight="1" x14ac:dyDescent="0.25">
      <c r="A14" s="183"/>
      <c r="B14" s="107"/>
      <c r="C14" s="108"/>
      <c r="D14" s="109"/>
      <c r="E14" s="107"/>
      <c r="F14" s="110"/>
      <c r="G14" s="115"/>
      <c r="H14" s="109"/>
      <c r="I14" s="116"/>
      <c r="J14" s="117"/>
    </row>
    <row r="15" spans="1:10" ht="14.1" customHeight="1" x14ac:dyDescent="0.25">
      <c r="A15" s="181">
        <v>4</v>
      </c>
      <c r="B15" s="107">
        <v>12</v>
      </c>
      <c r="C15" s="108" t="str">
        <f>IF(B15=1,VLOOKUP(1,Verweise!$A$1:$B$12,2),IF(B15=2,VLOOKUP(2,Verweise!$A$1:$B$12,2),IF(B15=3,VLOOKUP(3,Verweise!$A$1:$B$12,2),IF(B15=4,VLOOKUP(4,Verweise!$A$1:$B$12,2),IF(B15=5,VLOOKUP(5,Verweise!$A$1:$B$12,2),IF(B15=6,VLOOKUP(6,Verweise!$A$1:$B$12,2),IF(B15=7,VLOOKUP(7,Verweise!$A$1:$B$12,2),IF(B15=8,VLOOKUP(8,Verweise!$A$1:$B$12,2),IF(B15=9,VLOOKUP(9,Verweise!$A$1:$B$12,2),IF(B15=10,VLOOKUP(10,Verweise!$A$1:$B$12,2),IF(B15=11,VLOOKUP(11,Verweise!$A$1:$B$12,2),IF(B15=12,VLOOKUP(12,Verweise!$A$1:$B$12,2)))))))))))))</f>
        <v>Mettingen I</v>
      </c>
      <c r="D15" s="109" t="s">
        <v>8</v>
      </c>
      <c r="E15" s="107">
        <v>8</v>
      </c>
      <c r="F15" s="110" t="str">
        <f>IF(E15=1,VLOOKUP(1,Verweise!$A$1:$B$12,2),IF(E15=2,VLOOKUP(2,Verweise!$A$1:$B$12,2),IF(E15=3,VLOOKUP(3,Verweise!$A$1:$B$12,2),IF(E15=4,VLOOKUP(4,Verweise!$A$1:$B$12,2),IF(E15=5,VLOOKUP(5,Verweise!$A$1:$B$12,2),IF(E15=6,VLOOKUP(6,Verweise!$A$1:$B$12,2),IF(E15=7,VLOOKUP(7,Verweise!$A$1:$B$12,2),IF(E15=8,VLOOKUP(8,Verweise!$A$1:$B$12,2),IF(E15=9,VLOOKUP(9,Verweise!$A$1:$B$12,2),IF(E15=10,VLOOKUP(10,Verweise!$A$1:$B$12,2),IF(E15=11,VLOOKUP(11,Verweise!$A$1:$B$12,2),IF(E15=12,VLOOKUP(12,Verweise!$A$1:$B$12,2)))))))))))))</f>
        <v>Nordwalde II</v>
      </c>
      <c r="G15" s="111">
        <v>12</v>
      </c>
      <c r="H15" s="112" t="s">
        <v>8</v>
      </c>
      <c r="I15" s="113">
        <v>7</v>
      </c>
      <c r="J15" s="114"/>
    </row>
    <row r="16" spans="1:10" ht="14.1" customHeight="1" x14ac:dyDescent="0.25">
      <c r="A16" s="182"/>
      <c r="B16" s="107">
        <v>11</v>
      </c>
      <c r="C16" s="108" t="str">
        <f>IF(B16=1,VLOOKUP(1,Verweise!$A$1:$B$12,2),IF(B16=2,VLOOKUP(2,Verweise!$A$1:$B$12,2),IF(B16=3,VLOOKUP(3,Verweise!$A$1:$B$12,2),IF(B16=4,VLOOKUP(4,Verweise!$A$1:$B$12,2),IF(B16=5,VLOOKUP(5,Verweise!$A$1:$B$12,2),IF(B16=6,VLOOKUP(6,Verweise!$A$1:$B$12,2),IF(B16=7,VLOOKUP(7,Verweise!$A$1:$B$12,2),IF(B16=8,VLOOKUP(8,Verweise!$A$1:$B$12,2),IF(B16=9,VLOOKUP(9,Verweise!$A$1:$B$12,2),IF(B16=10,VLOOKUP(10,Verweise!$A$1:$B$12,2),IF(B16=11,VLOOKUP(11,Verweise!$A$1:$B$12,2),IF(B16=12,VLOOKUP(12,Verweise!$A$1:$B$12,2)))))))))))))</f>
        <v>Gütersloh I</v>
      </c>
      <c r="D16" s="109" t="s">
        <v>8</v>
      </c>
      <c r="E16" s="107">
        <v>9</v>
      </c>
      <c r="F16" s="110" t="str">
        <f>IF(E16=1,VLOOKUP(1,Verweise!$A$1:$B$12,2),IF(E16=2,VLOOKUP(2,Verweise!$A$1:$B$12,2),IF(E16=3,VLOOKUP(3,Verweise!$A$1:$B$12,2),IF(E16=4,VLOOKUP(4,Verweise!$A$1:$B$12,2),IF(E16=5,VLOOKUP(5,Verweise!$A$1:$B$12,2),IF(E16=6,VLOOKUP(6,Verweise!$A$1:$B$12,2),IF(E16=7,VLOOKUP(7,Verweise!$A$1:$B$12,2),IF(E16=8,VLOOKUP(8,Verweise!$A$1:$B$12,2),IF(E16=9,VLOOKUP(9,Verweise!$A$1:$B$12,2),IF(E16=10,VLOOKUP(10,Verweise!$A$1:$B$12,2),IF(E16=11,VLOOKUP(11,Verweise!$A$1:$B$12,2),IF(E16=12,VLOOKUP(12,Verweise!$A$1:$B$12,2)))))))))))))</f>
        <v>Herne I</v>
      </c>
      <c r="G16" s="111">
        <v>6</v>
      </c>
      <c r="H16" s="112" t="s">
        <v>8</v>
      </c>
      <c r="I16" s="113">
        <v>14</v>
      </c>
      <c r="J16" s="114"/>
    </row>
    <row r="17" spans="1:10" ht="14.1" customHeight="1" x14ac:dyDescent="0.25">
      <c r="A17" s="182"/>
      <c r="B17" s="107"/>
      <c r="C17" s="108"/>
      <c r="D17" s="109"/>
      <c r="E17" s="107"/>
      <c r="F17" s="110"/>
      <c r="G17" s="115"/>
      <c r="H17" s="109"/>
      <c r="I17" s="116"/>
      <c r="J17" s="114"/>
    </row>
    <row r="18" spans="1:10" ht="14.1" customHeight="1" x14ac:dyDescent="0.25">
      <c r="A18" s="183"/>
      <c r="B18" s="107"/>
      <c r="C18" s="108"/>
      <c r="D18" s="109"/>
      <c r="E18" s="107"/>
      <c r="F18" s="110"/>
      <c r="G18" s="115"/>
      <c r="H18" s="109"/>
      <c r="I18" s="116"/>
      <c r="J18" s="114"/>
    </row>
    <row r="19" spans="1:10" ht="14.1" customHeight="1" x14ac:dyDescent="0.25">
      <c r="A19" s="181">
        <v>5</v>
      </c>
      <c r="B19" s="107">
        <v>7</v>
      </c>
      <c r="C19" s="108" t="str">
        <f>IF(B19=1,VLOOKUP(1,Verweise!$A$1:$B$12,2),IF(B19=2,VLOOKUP(2,Verweise!$A$1:$B$12,2),IF(B19=3,VLOOKUP(3,Verweise!$A$1:$B$12,2),IF(B19=4,VLOOKUP(4,Verweise!$A$1:$B$12,2),IF(B19=5,VLOOKUP(5,Verweise!$A$1:$B$12,2),IF(B19=6,VLOOKUP(6,Verweise!$A$1:$B$12,2),IF(B19=7,VLOOKUP(7,Verweise!$A$1:$B$12,2),IF(B19=8,VLOOKUP(8,Verweise!$A$1:$B$12,2),IF(B19=9,VLOOKUP(9,Verweise!$A$1:$B$12,2),IF(B19=10,VLOOKUP(10,Verweise!$A$1:$B$12,2),IF(B19=11,VLOOKUP(11,Verweise!$A$1:$B$12,2),IF(B19=12,VLOOKUP(12,Verweise!$A$1:$B$12,2)))))))))))))</f>
        <v>Nordwalde I</v>
      </c>
      <c r="D19" s="109" t="s">
        <v>8</v>
      </c>
      <c r="E19" s="107">
        <v>12</v>
      </c>
      <c r="F19" s="110" t="str">
        <f>IF(E19=1,VLOOKUP(1,Verweise!$A$1:$B$12,2),IF(E19=2,VLOOKUP(2,Verweise!$A$1:$B$12,2),IF(E19=3,VLOOKUP(3,Verweise!$A$1:$B$12,2),IF(E19=4,VLOOKUP(4,Verweise!$A$1:$B$12,2),IF(E19=5,VLOOKUP(5,Verweise!$A$1:$B$12,2),IF(E19=6,VLOOKUP(6,Verweise!$A$1:$B$12,2),IF(E19=7,VLOOKUP(7,Verweise!$A$1:$B$12,2),IF(E19=8,VLOOKUP(8,Verweise!$A$1:$B$12,2),IF(E19=9,VLOOKUP(9,Verweise!$A$1:$B$12,2),IF(E19=10,VLOOKUP(10,Verweise!$A$1:$B$12,2),IF(E19=11,VLOOKUP(11,Verweise!$A$1:$B$12,2),IF(E19=12,VLOOKUP(12,Verweise!$A$1:$B$12,2)))))))))))))</f>
        <v>Mettingen I</v>
      </c>
      <c r="G19" s="111">
        <v>12</v>
      </c>
      <c r="H19" s="112" t="s">
        <v>8</v>
      </c>
      <c r="I19" s="113">
        <v>10</v>
      </c>
      <c r="J19" s="114"/>
    </row>
    <row r="20" spans="1:10" ht="14.1" customHeight="1" x14ac:dyDescent="0.25">
      <c r="A20" s="182"/>
      <c r="B20" s="107">
        <v>8</v>
      </c>
      <c r="C20" s="108" t="str">
        <f>IF(B20=1,VLOOKUP(1,Verweise!$A$1:$B$12,2),IF(B20=2,VLOOKUP(2,Verweise!$A$1:$B$12,2),IF(B20=3,VLOOKUP(3,Verweise!$A$1:$B$12,2),IF(B20=4,VLOOKUP(4,Verweise!$A$1:$B$12,2),IF(B20=5,VLOOKUP(5,Verweise!$A$1:$B$12,2),IF(B20=6,VLOOKUP(6,Verweise!$A$1:$B$12,2),IF(B20=7,VLOOKUP(7,Verweise!$A$1:$B$12,2),IF(B20=8,VLOOKUP(8,Verweise!$A$1:$B$12,2),IF(B20=9,VLOOKUP(9,Verweise!$A$1:$B$12,2),IF(B20=10,VLOOKUP(10,Verweise!$A$1:$B$12,2),IF(B20=11,VLOOKUP(11,Verweise!$A$1:$B$12,2),IF(B20=12,VLOOKUP(12,Verweise!$A$1:$B$12,2)))))))))))))</f>
        <v>Nordwalde II</v>
      </c>
      <c r="D20" s="109" t="s">
        <v>8</v>
      </c>
      <c r="E20" s="107">
        <v>10</v>
      </c>
      <c r="F20" s="110" t="str">
        <f>IF(E20=1,VLOOKUP(1,Verweise!$A$1:$B$12,2),IF(E20=2,VLOOKUP(2,Verweise!$A$1:$B$12,2),IF(E20=3,VLOOKUP(3,Verweise!$A$1:$B$12,2),IF(E20=4,VLOOKUP(4,Verweise!$A$1:$B$12,2),IF(E20=5,VLOOKUP(5,Verweise!$A$1:$B$12,2),IF(E20=6,VLOOKUP(6,Verweise!$A$1:$B$12,2),IF(E20=7,VLOOKUP(7,Verweise!$A$1:$B$12,2),IF(E20=8,VLOOKUP(8,Verweise!$A$1:$B$12,2),IF(E20=9,VLOOKUP(9,Verweise!$A$1:$B$12,2),IF(E20=10,VLOOKUP(10,Verweise!$A$1:$B$12,2),IF(E20=11,VLOOKUP(11,Verweise!$A$1:$B$12,2),IF(E20=12,VLOOKUP(12,Verweise!$A$1:$B$12,2)))))))))))))</f>
        <v>Espelkamp I</v>
      </c>
      <c r="G20" s="111">
        <v>6</v>
      </c>
      <c r="H20" s="112" t="s">
        <v>8</v>
      </c>
      <c r="I20" s="113">
        <v>12</v>
      </c>
      <c r="J20" s="114"/>
    </row>
    <row r="21" spans="1:10" ht="14.1" customHeight="1" x14ac:dyDescent="0.25">
      <c r="A21" s="182"/>
      <c r="B21" s="107"/>
      <c r="C21" s="108"/>
      <c r="D21" s="109"/>
      <c r="E21" s="107"/>
      <c r="F21" s="110"/>
      <c r="G21" s="115"/>
      <c r="H21" s="109"/>
      <c r="I21" s="116"/>
      <c r="J21" s="114"/>
    </row>
    <row r="22" spans="1:10" ht="14.1" customHeight="1" x14ac:dyDescent="0.25">
      <c r="A22" s="183"/>
      <c r="B22" s="107"/>
      <c r="C22" s="108"/>
      <c r="D22" s="109"/>
      <c r="E22" s="107"/>
      <c r="F22" s="110"/>
      <c r="G22" s="115"/>
      <c r="H22" s="109"/>
      <c r="I22" s="116"/>
      <c r="J22" s="117"/>
    </row>
    <row r="23" spans="1:10" ht="14.1" customHeight="1" x14ac:dyDescent="0.25">
      <c r="A23" s="181">
        <v>6</v>
      </c>
      <c r="B23" s="107">
        <v>11</v>
      </c>
      <c r="C23" s="108" t="str">
        <f>IF(B23=1,VLOOKUP(1,Verweise!$A$1:$B$12,2),IF(B23=2,VLOOKUP(2,Verweise!$A$1:$B$12,2),IF(B23=3,VLOOKUP(3,Verweise!$A$1:$B$12,2),IF(B23=4,VLOOKUP(4,Verweise!$A$1:$B$12,2),IF(B23=5,VLOOKUP(5,Verweise!$A$1:$B$12,2),IF(B23=6,VLOOKUP(6,Verweise!$A$1:$B$12,2),IF(B23=7,VLOOKUP(7,Verweise!$A$1:$B$12,2),IF(B23=8,VLOOKUP(8,Verweise!$A$1:$B$12,2),IF(B23=9,VLOOKUP(9,Verweise!$A$1:$B$12,2),IF(B23=10,VLOOKUP(10,Verweise!$A$1:$B$12,2),IF(B23=11,VLOOKUP(11,Verweise!$A$1:$B$12,2),IF(B23=12,VLOOKUP(12,Verweise!$A$1:$B$12,2)))))))))))))</f>
        <v>Gütersloh I</v>
      </c>
      <c r="D23" s="109" t="s">
        <v>8</v>
      </c>
      <c r="E23" s="107">
        <v>10</v>
      </c>
      <c r="F23" s="110" t="str">
        <f>IF(E23=1,VLOOKUP(1,Verweise!$A$1:$B$12,2),IF(E23=2,VLOOKUP(2,Verweise!$A$1:$B$12,2),IF(E23=3,VLOOKUP(3,Verweise!$A$1:$B$12,2),IF(E23=4,VLOOKUP(4,Verweise!$A$1:$B$12,2),IF(E23=5,VLOOKUP(5,Verweise!$A$1:$B$12,2),IF(E23=6,VLOOKUP(6,Verweise!$A$1:$B$12,2),IF(E23=7,VLOOKUP(7,Verweise!$A$1:$B$12,2),IF(E23=8,VLOOKUP(8,Verweise!$A$1:$B$12,2),IF(E23=9,VLOOKUP(9,Verweise!$A$1:$B$12,2),IF(E23=10,VLOOKUP(10,Verweise!$A$1:$B$12,2),IF(E23=11,VLOOKUP(11,Verweise!$A$1:$B$12,2),IF(E23=12,VLOOKUP(12,Verweise!$A$1:$B$12,2)))))))))))))</f>
        <v>Espelkamp I</v>
      </c>
      <c r="G23" s="111">
        <v>9</v>
      </c>
      <c r="H23" s="112" t="s">
        <v>8</v>
      </c>
      <c r="I23" s="113">
        <v>12</v>
      </c>
      <c r="J23" s="117"/>
    </row>
    <row r="24" spans="1:10" ht="14.1" customHeight="1" x14ac:dyDescent="0.25">
      <c r="A24" s="182"/>
      <c r="B24" s="107">
        <v>7</v>
      </c>
      <c r="C24" s="108" t="str">
        <f>IF(B24=1,VLOOKUP(1,Verweise!$A$1:$B$12,2),IF(B24=2,VLOOKUP(2,Verweise!$A$1:$B$12,2),IF(B24=3,VLOOKUP(3,Verweise!$A$1:$B$12,2),IF(B24=4,VLOOKUP(4,Verweise!$A$1:$B$12,2),IF(B24=5,VLOOKUP(5,Verweise!$A$1:$B$12,2),IF(B24=6,VLOOKUP(6,Verweise!$A$1:$B$12,2),IF(B24=7,VLOOKUP(7,Verweise!$A$1:$B$12,2),IF(B24=8,VLOOKUP(8,Verweise!$A$1:$B$12,2),IF(B24=9,VLOOKUP(9,Verweise!$A$1:$B$12,2),IF(B24=10,VLOOKUP(10,Verweise!$A$1:$B$12,2),IF(B24=11,VLOOKUP(11,Verweise!$A$1:$B$12,2),IF(B24=12,VLOOKUP(12,Verweise!$A$1:$B$12,2)))))))))))))</f>
        <v>Nordwalde I</v>
      </c>
      <c r="D24" s="109" t="s">
        <v>8</v>
      </c>
      <c r="E24" s="107">
        <v>9</v>
      </c>
      <c r="F24" s="110" t="str">
        <f>IF(E24=1,VLOOKUP(1,Verweise!$A$1:$B$12,2),IF(E24=2,VLOOKUP(2,Verweise!$A$1:$B$12,2),IF(E24=3,VLOOKUP(3,Verweise!$A$1:$B$12,2),IF(E24=4,VLOOKUP(4,Verweise!$A$1:$B$12,2),IF(E24=5,VLOOKUP(5,Verweise!$A$1:$B$12,2),IF(E24=6,VLOOKUP(6,Verweise!$A$1:$B$12,2),IF(E24=7,VLOOKUP(7,Verweise!$A$1:$B$12,2),IF(E24=8,VLOOKUP(8,Verweise!$A$1:$B$12,2),IF(E24=9,VLOOKUP(9,Verweise!$A$1:$B$12,2),IF(E24=10,VLOOKUP(10,Verweise!$A$1:$B$12,2),IF(E24=11,VLOOKUP(11,Verweise!$A$1:$B$12,2),IF(E24=12,VLOOKUP(12,Verweise!$A$1:$B$12,2)))))))))))))</f>
        <v>Herne I</v>
      </c>
      <c r="G24" s="111">
        <v>16</v>
      </c>
      <c r="H24" s="112" t="s">
        <v>8</v>
      </c>
      <c r="I24" s="113">
        <v>4</v>
      </c>
      <c r="J24" s="117"/>
    </row>
    <row r="25" spans="1:10" ht="14.1" customHeight="1" x14ac:dyDescent="0.25">
      <c r="A25" s="182"/>
      <c r="B25" s="107"/>
      <c r="C25" s="108"/>
      <c r="D25" s="109"/>
      <c r="E25" s="107"/>
      <c r="F25" s="110"/>
      <c r="G25" s="115"/>
      <c r="H25" s="109"/>
      <c r="I25" s="116"/>
      <c r="J25" s="114"/>
    </row>
    <row r="26" spans="1:10" ht="14.1" customHeight="1" x14ac:dyDescent="0.25">
      <c r="A26" s="183"/>
      <c r="B26" s="107"/>
      <c r="C26" s="108"/>
      <c r="D26" s="109"/>
      <c r="E26" s="107"/>
      <c r="F26" s="110"/>
      <c r="G26" s="115"/>
      <c r="H26" s="109"/>
      <c r="I26" s="116"/>
      <c r="J26" s="117"/>
    </row>
    <row r="27" spans="1:10" ht="14.1" customHeight="1" x14ac:dyDescent="0.25">
      <c r="A27" s="181">
        <v>7</v>
      </c>
      <c r="B27" s="107">
        <v>8</v>
      </c>
      <c r="C27" s="108" t="str">
        <f>IF(B27=1,VLOOKUP(1,Verweise!$A$1:$B$12,2),IF(B27=2,VLOOKUP(2,Verweise!$A$1:$B$12,2),IF(B27=3,VLOOKUP(3,Verweise!$A$1:$B$12,2),IF(B27=4,VLOOKUP(4,Verweise!$A$1:$B$12,2),IF(B27=5,VLOOKUP(5,Verweise!$A$1:$B$12,2),IF(B27=6,VLOOKUP(6,Verweise!$A$1:$B$12,2),IF(B27=7,VLOOKUP(7,Verweise!$A$1:$B$12,2),IF(B27=8,VLOOKUP(8,Verweise!$A$1:$B$12,2),IF(B27=9,VLOOKUP(9,Verweise!$A$1:$B$12,2),IF(B27=10,VLOOKUP(10,Verweise!$A$1:$B$12,2),IF(B27=11,VLOOKUP(11,Verweise!$A$1:$B$12,2),IF(B27=12,VLOOKUP(12,Verweise!$A$1:$B$12,2)))))))))))))</f>
        <v>Nordwalde II</v>
      </c>
      <c r="D27" s="109" t="s">
        <v>8</v>
      </c>
      <c r="E27" s="107">
        <v>9</v>
      </c>
      <c r="F27" s="110" t="str">
        <f>IF(E27=1,VLOOKUP(1,Verweise!$A$1:$B$12,2),IF(E27=2,VLOOKUP(2,Verweise!$A$1:$B$12,2),IF(E27=3,VLOOKUP(3,Verweise!$A$1:$B$12,2),IF(E27=4,VLOOKUP(4,Verweise!$A$1:$B$12,2),IF(E27=5,VLOOKUP(5,Verweise!$A$1:$B$12,2),IF(E27=6,VLOOKUP(6,Verweise!$A$1:$B$12,2),IF(E27=7,VLOOKUP(7,Verweise!$A$1:$B$12,2),IF(E27=8,VLOOKUP(8,Verweise!$A$1:$B$12,2),IF(E27=9,VLOOKUP(9,Verweise!$A$1:$B$12,2),IF(E27=10,VLOOKUP(10,Verweise!$A$1:$B$12,2),IF(E27=11,VLOOKUP(11,Verweise!$A$1:$B$12,2),IF(E27=12,VLOOKUP(12,Verweise!$A$1:$B$12,2)))))))))))))</f>
        <v>Herne I</v>
      </c>
      <c r="G27" s="111">
        <v>7</v>
      </c>
      <c r="H27" s="112" t="s">
        <v>8</v>
      </c>
      <c r="I27" s="113">
        <v>7</v>
      </c>
      <c r="J27" s="114"/>
    </row>
    <row r="28" spans="1:10" ht="14.1" customHeight="1" x14ac:dyDescent="0.25">
      <c r="A28" s="182"/>
      <c r="B28" s="107">
        <v>11</v>
      </c>
      <c r="C28" s="108" t="str">
        <f>IF(B28=1,VLOOKUP(1,Verweise!$A$1:$B$12,2),IF(B28=2,VLOOKUP(2,Verweise!$A$1:$B$12,2),IF(B28=3,VLOOKUP(3,Verweise!$A$1:$B$12,2),IF(B28=4,VLOOKUP(4,Verweise!$A$1:$B$12,2),IF(B28=5,VLOOKUP(5,Verweise!$A$1:$B$12,2),IF(B28=6,VLOOKUP(6,Verweise!$A$1:$B$12,2),IF(B28=7,VLOOKUP(7,Verweise!$A$1:$B$12,2),IF(B28=8,VLOOKUP(8,Verweise!$A$1:$B$12,2),IF(B28=9,VLOOKUP(9,Verweise!$A$1:$B$12,2),IF(B28=10,VLOOKUP(10,Verweise!$A$1:$B$12,2),IF(B28=11,VLOOKUP(11,Verweise!$A$1:$B$12,2),IF(B28=12,VLOOKUP(12,Verweise!$A$1:$B$12,2)))))))))))))</f>
        <v>Gütersloh I</v>
      </c>
      <c r="D28" s="109" t="s">
        <v>8</v>
      </c>
      <c r="E28" s="107">
        <v>7</v>
      </c>
      <c r="F28" s="110" t="str">
        <f>IF(E28=1,VLOOKUP(1,Verweise!$A$1:$B$12,2),IF(E28=2,VLOOKUP(2,Verweise!$A$1:$B$12,2),IF(E28=3,VLOOKUP(3,Verweise!$A$1:$B$12,2),IF(E28=4,VLOOKUP(4,Verweise!$A$1:$B$12,2),IF(E28=5,VLOOKUP(5,Verweise!$A$1:$B$12,2),IF(E28=6,VLOOKUP(6,Verweise!$A$1:$B$12,2),IF(E28=7,VLOOKUP(7,Verweise!$A$1:$B$12,2),IF(E28=8,VLOOKUP(8,Verweise!$A$1:$B$12,2),IF(E28=9,VLOOKUP(9,Verweise!$A$1:$B$12,2),IF(E28=10,VLOOKUP(10,Verweise!$A$1:$B$12,2),IF(E28=11,VLOOKUP(11,Verweise!$A$1:$B$12,2),IF(E28=12,VLOOKUP(12,Verweise!$A$1:$B$12,2)))))))))))))</f>
        <v>Nordwalde I</v>
      </c>
      <c r="G28" s="111">
        <v>7</v>
      </c>
      <c r="H28" s="112" t="s">
        <v>8</v>
      </c>
      <c r="I28" s="113">
        <v>18</v>
      </c>
      <c r="J28" s="114"/>
    </row>
    <row r="29" spans="1:10" ht="14.1" customHeight="1" x14ac:dyDescent="0.25">
      <c r="A29" s="182"/>
      <c r="B29" s="107"/>
      <c r="C29" s="108"/>
      <c r="D29" s="109"/>
      <c r="E29" s="107"/>
      <c r="F29" s="110"/>
      <c r="G29" s="115"/>
      <c r="H29" s="109"/>
      <c r="I29" s="116"/>
      <c r="J29" s="114"/>
    </row>
    <row r="30" spans="1:10" ht="14.1" customHeight="1" x14ac:dyDescent="0.25">
      <c r="A30" s="183"/>
      <c r="B30" s="107"/>
      <c r="C30" s="108"/>
      <c r="D30" s="109"/>
      <c r="E30" s="107"/>
      <c r="F30" s="110"/>
      <c r="G30" s="115"/>
      <c r="H30" s="109"/>
      <c r="I30" s="116"/>
      <c r="J30" s="114"/>
    </row>
    <row r="31" spans="1:10" ht="14.1" customHeight="1" x14ac:dyDescent="0.25">
      <c r="A31" s="181">
        <v>8</v>
      </c>
      <c r="B31" s="107">
        <v>12</v>
      </c>
      <c r="C31" s="108" t="str">
        <f>IF(B31=1,VLOOKUP(1,Verweise!$A$1:$B$12,2),IF(B31=2,VLOOKUP(2,Verweise!$A$1:$B$12,2),IF(B31=3,VLOOKUP(3,Verweise!$A$1:$B$12,2),IF(B31=4,VLOOKUP(4,Verweise!$A$1:$B$12,2),IF(B31=5,VLOOKUP(5,Verweise!$A$1:$B$12,2),IF(B31=6,VLOOKUP(6,Verweise!$A$1:$B$12,2),IF(B31=7,VLOOKUP(7,Verweise!$A$1:$B$12,2),IF(B31=8,VLOOKUP(8,Verweise!$A$1:$B$12,2),IF(B31=9,VLOOKUP(9,Verweise!$A$1:$B$12,2),IF(B31=10,VLOOKUP(10,Verweise!$A$1:$B$12,2),IF(B31=11,VLOOKUP(11,Verweise!$A$1:$B$12,2),IF(B31=12,VLOOKUP(12,Verweise!$A$1:$B$12,2)))))))))))))</f>
        <v>Mettingen I</v>
      </c>
      <c r="D31" s="109" t="s">
        <v>8</v>
      </c>
      <c r="E31" s="107">
        <v>10</v>
      </c>
      <c r="F31" s="110" t="str">
        <f>IF(E31=1,VLOOKUP(1,Verweise!$A$1:$B$12,2),IF(E31=2,VLOOKUP(2,Verweise!$A$1:$B$12,2),IF(E31=3,VLOOKUP(3,Verweise!$A$1:$B$12,2),IF(E31=4,VLOOKUP(4,Verweise!$A$1:$B$12,2),IF(E31=5,VLOOKUP(5,Verweise!$A$1:$B$12,2),IF(E31=6,VLOOKUP(6,Verweise!$A$1:$B$12,2),IF(E31=7,VLOOKUP(7,Verweise!$A$1:$B$12,2),IF(E31=8,VLOOKUP(8,Verweise!$A$1:$B$12,2),IF(E31=9,VLOOKUP(9,Verweise!$A$1:$B$12,2),IF(E31=10,VLOOKUP(10,Verweise!$A$1:$B$12,2),IF(E31=11,VLOOKUP(11,Verweise!$A$1:$B$12,2),IF(E31=12,VLOOKUP(12,Verweise!$A$1:$B$12,2)))))))))))))</f>
        <v>Espelkamp I</v>
      </c>
      <c r="G31" s="115">
        <v>9</v>
      </c>
      <c r="H31" s="109" t="s">
        <v>8</v>
      </c>
      <c r="I31" s="116">
        <v>14</v>
      </c>
      <c r="J31" s="114"/>
    </row>
    <row r="32" spans="1:10" ht="14.1" customHeight="1" x14ac:dyDescent="0.25">
      <c r="A32" s="182"/>
      <c r="B32" s="107"/>
      <c r="C32" s="108"/>
      <c r="D32" s="109"/>
      <c r="E32" s="107"/>
      <c r="F32" s="110"/>
      <c r="G32" s="115"/>
      <c r="H32" s="109"/>
      <c r="I32" s="116"/>
      <c r="J32" s="114"/>
    </row>
    <row r="33" spans="1:10" ht="14.1" customHeight="1" x14ac:dyDescent="0.25">
      <c r="A33" s="182"/>
      <c r="B33" s="107"/>
      <c r="C33" s="108"/>
      <c r="D33" s="109"/>
      <c r="E33" s="107"/>
      <c r="F33" s="110"/>
      <c r="G33" s="115"/>
      <c r="H33" s="109"/>
      <c r="I33" s="116"/>
      <c r="J33" s="114"/>
    </row>
    <row r="34" spans="1:10" ht="14.1" customHeight="1" x14ac:dyDescent="0.25">
      <c r="A34" s="183"/>
      <c r="B34" s="107"/>
      <c r="C34" s="108"/>
      <c r="D34" s="109"/>
      <c r="E34" s="107"/>
      <c r="F34" s="110"/>
      <c r="G34" s="115"/>
      <c r="H34" s="109"/>
      <c r="I34" s="116"/>
      <c r="J34" s="117"/>
    </row>
    <row r="35" spans="1:10" ht="14.1" customHeight="1" x14ac:dyDescent="0.25">
      <c r="A35" s="181">
        <v>9</v>
      </c>
      <c r="B35" s="107"/>
      <c r="C35" s="108"/>
      <c r="D35" s="109"/>
      <c r="E35" s="107"/>
      <c r="F35" s="110"/>
      <c r="G35" s="115"/>
      <c r="H35" s="109"/>
      <c r="I35" s="116"/>
      <c r="J35" s="117"/>
    </row>
    <row r="36" spans="1:10" ht="14.1" customHeight="1" x14ac:dyDescent="0.25">
      <c r="A36" s="182"/>
      <c r="B36" s="107"/>
      <c r="C36" s="108"/>
      <c r="D36" s="109"/>
      <c r="E36" s="107"/>
      <c r="F36" s="110"/>
      <c r="G36" s="115"/>
      <c r="H36" s="109"/>
      <c r="I36" s="116"/>
      <c r="J36" s="117"/>
    </row>
    <row r="37" spans="1:10" ht="14.1" customHeight="1" x14ac:dyDescent="0.25">
      <c r="A37" s="182"/>
      <c r="B37" s="107"/>
      <c r="C37" s="108"/>
      <c r="D37" s="109"/>
      <c r="E37" s="107"/>
      <c r="F37" s="110"/>
      <c r="G37" s="115"/>
      <c r="H37" s="109"/>
      <c r="I37" s="116"/>
      <c r="J37" s="114"/>
    </row>
    <row r="38" spans="1:10" ht="14.1" customHeight="1" x14ac:dyDescent="0.25">
      <c r="A38" s="183"/>
      <c r="B38" s="107"/>
      <c r="C38" s="108"/>
      <c r="D38" s="109"/>
      <c r="E38" s="107"/>
      <c r="F38" s="110"/>
      <c r="G38" s="115"/>
      <c r="H38" s="109"/>
      <c r="I38" s="116"/>
      <c r="J38" s="117"/>
    </row>
    <row r="39" spans="1:10" ht="14.1" customHeight="1" x14ac:dyDescent="0.25">
      <c r="A39" s="181">
        <v>10</v>
      </c>
      <c r="B39" s="107"/>
      <c r="C39" s="108"/>
      <c r="D39" s="109"/>
      <c r="E39" s="107"/>
      <c r="F39" s="110"/>
      <c r="G39" s="115"/>
      <c r="H39" s="109"/>
      <c r="I39" s="116"/>
      <c r="J39" s="114"/>
    </row>
    <row r="40" spans="1:10" ht="14.1" customHeight="1" x14ac:dyDescent="0.25">
      <c r="A40" s="182"/>
      <c r="B40" s="107"/>
      <c r="C40" s="108"/>
      <c r="D40" s="109"/>
      <c r="E40" s="107"/>
      <c r="F40" s="110"/>
      <c r="G40" s="115"/>
      <c r="H40" s="109"/>
      <c r="I40" s="116"/>
      <c r="J40" s="114"/>
    </row>
    <row r="41" spans="1:10" ht="14.1" customHeight="1" x14ac:dyDescent="0.25">
      <c r="A41" s="182"/>
      <c r="B41" s="107"/>
      <c r="C41" s="108"/>
      <c r="D41" s="109"/>
      <c r="E41" s="107"/>
      <c r="F41" s="110"/>
      <c r="G41" s="115"/>
      <c r="H41" s="109"/>
      <c r="I41" s="116"/>
      <c r="J41" s="114"/>
    </row>
    <row r="42" spans="1:10" ht="14.1" customHeight="1" x14ac:dyDescent="0.25">
      <c r="A42" s="183"/>
      <c r="B42" s="107"/>
      <c r="C42" s="108"/>
      <c r="D42" s="109"/>
      <c r="E42" s="107"/>
      <c r="F42" s="110"/>
      <c r="G42" s="115"/>
      <c r="H42" s="109"/>
      <c r="I42" s="116"/>
      <c r="J42" s="114"/>
    </row>
    <row r="43" spans="1:10" ht="14.1" customHeight="1" x14ac:dyDescent="0.25">
      <c r="A43" s="181">
        <v>11</v>
      </c>
      <c r="B43" s="107"/>
      <c r="C43" s="108"/>
      <c r="D43" s="109"/>
      <c r="E43" s="107"/>
      <c r="F43" s="110"/>
      <c r="G43" s="115"/>
      <c r="H43" s="109"/>
      <c r="I43" s="116"/>
      <c r="J43" s="114"/>
    </row>
    <row r="44" spans="1:10" ht="14.1" customHeight="1" x14ac:dyDescent="0.25">
      <c r="A44" s="182"/>
      <c r="B44" s="107"/>
      <c r="C44" s="108"/>
      <c r="D44" s="109"/>
      <c r="E44" s="107"/>
      <c r="F44" s="110"/>
      <c r="G44" s="115"/>
      <c r="H44" s="109"/>
      <c r="I44" s="116"/>
      <c r="J44" s="114"/>
    </row>
    <row r="45" spans="1:10" ht="14.1" customHeight="1" x14ac:dyDescent="0.25">
      <c r="A45" s="182"/>
      <c r="B45" s="107"/>
      <c r="C45" s="108"/>
      <c r="D45" s="109"/>
      <c r="E45" s="107"/>
      <c r="F45" s="110"/>
      <c r="G45" s="115"/>
      <c r="H45" s="109"/>
      <c r="I45" s="116"/>
      <c r="J45" s="114"/>
    </row>
    <row r="46" spans="1:10" ht="14.1" customHeight="1" x14ac:dyDescent="0.25">
      <c r="A46" s="183"/>
      <c r="B46" s="107"/>
      <c r="C46" s="108"/>
      <c r="D46" s="109"/>
      <c r="E46" s="107"/>
      <c r="F46" s="110"/>
      <c r="G46" s="115"/>
      <c r="H46" s="109"/>
      <c r="I46" s="116"/>
      <c r="J46" s="117"/>
    </row>
    <row r="47" spans="1:10" ht="14.1" customHeight="1" x14ac:dyDescent="0.25">
      <c r="A47" s="181">
        <v>12</v>
      </c>
      <c r="B47" s="107"/>
      <c r="C47" s="108"/>
      <c r="D47" s="109"/>
      <c r="E47" s="107"/>
      <c r="F47" s="110"/>
      <c r="G47" s="115"/>
      <c r="H47" s="109"/>
      <c r="I47" s="116"/>
      <c r="J47" s="117"/>
    </row>
    <row r="48" spans="1:10" ht="14.1" customHeight="1" x14ac:dyDescent="0.25">
      <c r="A48" s="182"/>
      <c r="B48" s="107"/>
      <c r="C48" s="108"/>
      <c r="D48" s="109"/>
      <c r="E48" s="107"/>
      <c r="F48" s="110"/>
      <c r="G48" s="115"/>
      <c r="H48" s="109"/>
      <c r="I48" s="116"/>
      <c r="J48" s="117"/>
    </row>
    <row r="49" spans="1:10" ht="14.1" customHeight="1" x14ac:dyDescent="0.25">
      <c r="A49" s="182"/>
      <c r="B49" s="107"/>
      <c r="C49" s="108"/>
      <c r="D49" s="109"/>
      <c r="E49" s="107"/>
      <c r="F49" s="110"/>
      <c r="G49" s="115"/>
      <c r="H49" s="109"/>
      <c r="I49" s="116"/>
      <c r="J49" s="114"/>
    </row>
    <row r="50" spans="1:10" ht="14.1" customHeight="1" x14ac:dyDescent="0.25">
      <c r="A50" s="183"/>
      <c r="B50" s="107"/>
      <c r="C50" s="108"/>
      <c r="D50" s="109"/>
      <c r="E50" s="107"/>
      <c r="F50" s="110"/>
      <c r="G50" s="118"/>
      <c r="H50" s="136"/>
      <c r="I50" s="120"/>
      <c r="J50" s="117"/>
    </row>
    <row r="51" spans="1:10" ht="14.1" customHeight="1" x14ac:dyDescent="0.25">
      <c r="A51" s="121"/>
      <c r="B51" s="122"/>
      <c r="C51" s="123"/>
      <c r="D51" s="124"/>
      <c r="E51" s="122"/>
      <c r="F51" s="125" t="s">
        <v>11</v>
      </c>
      <c r="G51" s="126"/>
      <c r="H51" s="127" t="s">
        <v>8</v>
      </c>
      <c r="I51" s="128" t="s">
        <v>9</v>
      </c>
      <c r="J51" s="117"/>
    </row>
    <row r="52" spans="1:10" ht="14.1" customHeight="1" x14ac:dyDescent="0.25">
      <c r="A52" s="129" t="s">
        <v>12</v>
      </c>
      <c r="B52" s="122"/>
      <c r="C52" s="123"/>
      <c r="D52" s="124"/>
      <c r="E52" s="122"/>
      <c r="F52" s="123"/>
      <c r="G52" s="130" t="s">
        <v>9</v>
      </c>
      <c r="H52" s="109" t="s">
        <v>8</v>
      </c>
      <c r="I52" s="131" t="s">
        <v>13</v>
      </c>
      <c r="J52" s="117"/>
    </row>
    <row r="53" spans="1:10" ht="14.1" customHeight="1" x14ac:dyDescent="0.25">
      <c r="A53" s="129" t="s">
        <v>30</v>
      </c>
      <c r="B53" s="122"/>
      <c r="C53" s="123"/>
      <c r="D53" s="124"/>
      <c r="E53" s="122"/>
      <c r="F53" s="123"/>
      <c r="G53" s="132">
        <f>SUM(G3:G50)</f>
        <v>133</v>
      </c>
      <c r="H53" s="133" t="s">
        <v>8</v>
      </c>
      <c r="I53" s="134">
        <f>SUM(I3:I50)</f>
        <v>169</v>
      </c>
      <c r="J53" s="135"/>
    </row>
    <row r="54" spans="1:10" x14ac:dyDescent="0.25">
      <c r="J54" s="135"/>
    </row>
  </sheetData>
  <sheetProtection selectLockedCells="1"/>
  <mergeCells count="14">
    <mergeCell ref="C2:F2"/>
    <mergeCell ref="G2:I2"/>
    <mergeCell ref="A27:A30"/>
    <mergeCell ref="A15:A18"/>
    <mergeCell ref="A23:A26"/>
    <mergeCell ref="A3:A6"/>
    <mergeCell ref="A19:A22"/>
    <mergeCell ref="A7:A10"/>
    <mergeCell ref="A11:A14"/>
    <mergeCell ref="A47:A50"/>
    <mergeCell ref="A35:A38"/>
    <mergeCell ref="A43:A46"/>
    <mergeCell ref="A31:A34"/>
    <mergeCell ref="A39:A42"/>
  </mergeCells>
  <pageMargins left="0.51181102362204722" right="0.51181102362204722" top="0.39370078740157483" bottom="0.39370078740157483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L53"/>
  <sheetViews>
    <sheetView topLeftCell="A35" workbookViewId="0">
      <selection activeCell="L44" sqref="L44"/>
    </sheetView>
  </sheetViews>
  <sheetFormatPr baseColWidth="10" defaultColWidth="11.44140625" defaultRowHeight="15" x14ac:dyDescent="0.25"/>
  <cols>
    <col min="1" max="1" width="11.44140625" style="1"/>
    <col min="2" max="2" width="6.6640625" style="1" customWidth="1"/>
    <col min="3" max="3" width="20.6640625" style="1" customWidth="1"/>
    <col min="4" max="4" width="1.6640625" style="1" customWidth="1"/>
    <col min="5" max="5" width="6.6640625" style="1" customWidth="1"/>
    <col min="6" max="6" width="20.6640625" style="1" customWidth="1"/>
    <col min="7" max="7" width="11.44140625" style="135"/>
    <col min="8" max="8" width="1.6640625" style="1" customWidth="1"/>
    <col min="9" max="9" width="11.44140625" style="135"/>
    <col min="10" max="16384" width="11.44140625" style="1"/>
  </cols>
  <sheetData>
    <row r="2" spans="1:9" ht="27.6" x14ac:dyDescent="0.25">
      <c r="A2" s="104" t="s">
        <v>10</v>
      </c>
      <c r="B2" s="105"/>
      <c r="C2" s="184" t="s">
        <v>53</v>
      </c>
      <c r="D2" s="185"/>
      <c r="E2" s="185"/>
      <c r="F2" s="185"/>
      <c r="G2" s="186" t="s">
        <v>15</v>
      </c>
      <c r="H2" s="187"/>
      <c r="I2" s="188"/>
    </row>
    <row r="3" spans="1:9" ht="14.1" customHeight="1" x14ac:dyDescent="0.25">
      <c r="A3" s="181">
        <v>1</v>
      </c>
      <c r="B3" s="107">
        <v>1</v>
      </c>
      <c r="C3" s="108" t="str">
        <f>IF(B3=1,VLOOKUP(1,Verweise!$A$1:$B$12,2),IF(B3=2,VLOOKUP(2,Verweise!$A$1:$B$12,2),IF(B3=3,VLOOKUP(3,Verweise!$A$1:$B$12,2),IF(B3=4,VLOOKUP(4,Verweise!$A$1:$B$12,2),IF(B3=5,VLOOKUP(5,Verweise!$A$1:$B$12,2),IF(B3=6,VLOOKUP(6,Verweise!$A$1:$B$12,2),IF(B3=7,VLOOKUP(7,Verweise!$A$1:$B$12,2),IF(B3=8,VLOOKUP(8,Verweise!$A$1:$B$12,2),IF(B3=9,VLOOKUP(9,Verweise!$A$1:$B$12,2),IF(B3=10,VLOOKUP(10,Verweise!$A$1:$B$12,2),IF(B3=11,VLOOKUP(11,Verweise!$A$1:$B$12,2),IF(B3=12,VLOOKUP(12,Verweise!$A$1:$B$12,2)))))))))))))</f>
        <v>Gelsenkirchen I</v>
      </c>
      <c r="D3" s="109" t="s">
        <v>8</v>
      </c>
      <c r="E3" s="107">
        <v>7</v>
      </c>
      <c r="F3" s="110" t="str">
        <f>IF(E3=1,VLOOKUP(1,Verweise!$A$1:$B$12,2),IF(E3=2,VLOOKUP(2,Verweise!$A$1:$B$12,2),IF(E3=3,VLOOKUP(3,Verweise!$A$1:$B$12,2),IF(E3=4,VLOOKUP(4,Verweise!$A$1:$B$12,2),IF(E3=5,VLOOKUP(5,Verweise!$A$1:$B$12,2),IF(E3=6,VLOOKUP(6,Verweise!$A$1:$B$12,2),IF(E3=7,VLOOKUP(7,Verweise!$A$1:$B$12,2),IF(E3=8,VLOOKUP(8,Verweise!$A$1:$B$12,2),IF(E3=9,VLOOKUP(9,Verweise!$A$1:$B$12,2),IF(E3=10,VLOOKUP(10,Verweise!$A$1:$B$12,2),IF(E3=11,VLOOKUP(11,Verweise!$A$1:$B$12,2),IF(E3=12,VLOOKUP(12,Verweise!$A$1:$B$12,2)))))))))))))</f>
        <v>Nordwalde I</v>
      </c>
      <c r="G3" s="137">
        <v>17</v>
      </c>
      <c r="H3" s="138" t="s">
        <v>8</v>
      </c>
      <c r="I3" s="139">
        <v>6</v>
      </c>
    </row>
    <row r="4" spans="1:9" ht="14.1" customHeight="1" x14ac:dyDescent="0.25">
      <c r="A4" s="182"/>
      <c r="B4" s="107">
        <v>2</v>
      </c>
      <c r="C4" s="108" t="str">
        <f>IF(B4=1,VLOOKUP(1,Verweise!$A$1:$B$12,2),IF(B4=2,VLOOKUP(2,Verweise!$A$1:$B$12,2),IF(B4=3,VLOOKUP(3,Verweise!$A$1:$B$12,2),IF(B4=4,VLOOKUP(4,Verweise!$A$1:$B$12,2),IF(B4=5,VLOOKUP(5,Verweise!$A$1:$B$12,2),IF(B4=6,VLOOKUP(6,Verweise!$A$1:$B$12,2),IF(B4=7,VLOOKUP(7,Verweise!$A$1:$B$12,2),IF(B4=8,VLOOKUP(8,Verweise!$A$1:$B$12,2),IF(B4=9,VLOOKUP(9,Verweise!$A$1:$B$12,2),IF(B4=10,VLOOKUP(10,Verweise!$A$1:$B$12,2),IF(B4=11,VLOOKUP(11,Verweise!$A$1:$B$12,2),IF(B4=12,VLOOKUP(12,Verweise!$A$1:$B$12,2)))))))))))))</f>
        <v>Gelsenkirchen II</v>
      </c>
      <c r="D4" s="109" t="s">
        <v>8</v>
      </c>
      <c r="E4" s="107">
        <v>8</v>
      </c>
      <c r="F4" s="110" t="str">
        <f>IF(E4=1,VLOOKUP(1,Verweise!$A$1:$B$12,2),IF(E4=2,VLOOKUP(2,Verweise!$A$1:$B$12,2),IF(E4=3,VLOOKUP(3,Verweise!$A$1:$B$12,2),IF(E4=4,VLOOKUP(4,Verweise!$A$1:$B$12,2),IF(E4=5,VLOOKUP(5,Verweise!$A$1:$B$12,2),IF(E4=6,VLOOKUP(6,Verweise!$A$1:$B$12,2),IF(E4=7,VLOOKUP(7,Verweise!$A$1:$B$12,2),IF(E4=8,VLOOKUP(8,Verweise!$A$1:$B$12,2),IF(E4=9,VLOOKUP(9,Verweise!$A$1:$B$12,2),IF(E4=10,VLOOKUP(10,Verweise!$A$1:$B$12,2),IF(E4=11,VLOOKUP(11,Verweise!$A$1:$B$12,2),IF(E4=12,VLOOKUP(12,Verweise!$A$1:$B$12,2)))))))))))))</f>
        <v>Nordwalde II</v>
      </c>
      <c r="G4" s="137">
        <v>11</v>
      </c>
      <c r="H4" s="138" t="s">
        <v>8</v>
      </c>
      <c r="I4" s="139">
        <v>5</v>
      </c>
    </row>
    <row r="5" spans="1:9" ht="14.1" customHeight="1" x14ac:dyDescent="0.25">
      <c r="A5" s="182"/>
      <c r="B5" s="107">
        <v>3</v>
      </c>
      <c r="C5" s="108" t="str">
        <f>IF(B5=1,VLOOKUP(1,Verweise!$A$1:$B$12,2),IF(B5=2,VLOOKUP(2,Verweise!$A$1:$B$12,2),IF(B5=3,VLOOKUP(3,Verweise!$A$1:$B$12,2),IF(B5=4,VLOOKUP(4,Verweise!$A$1:$B$12,2),IF(B5=5,VLOOKUP(5,Verweise!$A$1:$B$12,2),IF(B5=6,VLOOKUP(6,Verweise!$A$1:$B$12,2),IF(B5=7,VLOOKUP(7,Verweise!$A$1:$B$12,2),IF(B5=8,VLOOKUP(8,Verweise!$A$1:$B$12,2),IF(B5=9,VLOOKUP(9,Verweise!$A$1:$B$12,2),IF(B5=10,VLOOKUP(10,Verweise!$A$1:$B$12,2),IF(B5=11,VLOOKUP(11,Verweise!$A$1:$B$12,2),IF(B5=12,VLOOKUP(12,Verweise!$A$1:$B$12,2)))))))))))))</f>
        <v>Mettmann I</v>
      </c>
      <c r="D5" s="109"/>
      <c r="E5" s="107">
        <v>9</v>
      </c>
      <c r="F5" s="108" t="str">
        <f>IF(E5=1,VLOOKUP(1,Verweise!$A$1:$B$12,2),IF(E5=2,VLOOKUP(2,Verweise!$A$1:$B$12,2),IF(E5=3,VLOOKUP(3,Verweise!$A$1:$B$12,2),IF(E5=4,VLOOKUP(4,Verweise!$A$1:$B$12,2),IF(E5=5,VLOOKUP(5,Verweise!$A$1:$B$12,2),IF(E5=6,VLOOKUP(6,Verweise!$A$1:$B$12,2),IF(E5=7,VLOOKUP(7,Verweise!$A$1:$B$12,2),IF(E5=8,VLOOKUP(8,Verweise!$A$1:$B$12,2),IF(E5=9,VLOOKUP(9,Verweise!$A$1:$B$12,2),IF(E5=10,VLOOKUP(10,Verweise!$A$1:$B$12,2),IF(E5=11,VLOOKUP(11,Verweise!$A$1:$B$12,2),IF(E5=12,VLOOKUP(12,Verweise!$A$1:$B$12,2)))))))))))))</f>
        <v>Herne I</v>
      </c>
      <c r="G5" s="137">
        <v>16</v>
      </c>
      <c r="H5" s="138" t="s">
        <v>8</v>
      </c>
      <c r="I5" s="139">
        <v>7</v>
      </c>
    </row>
    <row r="6" spans="1:9" ht="14.1" customHeight="1" x14ac:dyDescent="0.25">
      <c r="A6" s="183"/>
      <c r="B6" s="107"/>
      <c r="C6" s="108"/>
      <c r="D6" s="109"/>
      <c r="E6" s="107"/>
      <c r="F6" s="110"/>
      <c r="G6" s="137"/>
      <c r="H6" s="138"/>
      <c r="I6" s="139"/>
    </row>
    <row r="7" spans="1:9" ht="14.1" customHeight="1" x14ac:dyDescent="0.25">
      <c r="A7" s="181">
        <v>2</v>
      </c>
      <c r="B7" s="107">
        <v>4</v>
      </c>
      <c r="C7" s="108" t="str">
        <f>IF(B7=1,VLOOKUP(1,Verweise!$A$1:$B$12,2),IF(B7=2,VLOOKUP(2,Verweise!$A$1:$B$12,2),IF(B7=3,VLOOKUP(3,Verweise!$A$1:$B$12,2),IF(B7=4,VLOOKUP(4,Verweise!$A$1:$B$12,2),IF(B7=5,VLOOKUP(5,Verweise!$A$1:$B$12,2),IF(B7=6,VLOOKUP(6,Verweise!$A$1:$B$12,2),IF(B7=7,VLOOKUP(7,Verweise!$A$1:$B$12,2),IF(B7=8,VLOOKUP(8,Verweise!$A$1:$B$12,2),IF(B7=9,VLOOKUP(9,Verweise!$A$1:$B$12,2),IF(B7=10,VLOOKUP(10,Verweise!$A$1:$B$12,2),IF(B7=11,VLOOKUP(11,Verweise!$A$1:$B$12,2),IF(B7=12,VLOOKUP(12,Verweise!$A$1:$B$12,2)))))))))))))</f>
        <v>Mettmann II</v>
      </c>
      <c r="D7" s="109" t="s">
        <v>8</v>
      </c>
      <c r="E7" s="107">
        <v>10</v>
      </c>
      <c r="F7" s="110" t="str">
        <f>IF(E7=1,VLOOKUP(1,Verweise!$A$1:$B$12,2),IF(E7=2,VLOOKUP(2,Verweise!$A$1:$B$12,2),IF(E7=3,VLOOKUP(3,Verweise!$A$1:$B$12,2),IF(E7=4,VLOOKUP(4,Verweise!$A$1:$B$12,2),IF(E7=5,VLOOKUP(5,Verweise!$A$1:$B$12,2),IF(E7=6,VLOOKUP(6,Verweise!$A$1:$B$12,2),IF(E7=7,VLOOKUP(7,Verweise!$A$1:$B$12,2),IF(E7=8,VLOOKUP(8,Verweise!$A$1:$B$12,2),IF(E7=9,VLOOKUP(9,Verweise!$A$1:$B$12,2),IF(E7=10,VLOOKUP(10,Verweise!$A$1:$B$12,2),IF(E7=11,VLOOKUP(11,Verweise!$A$1:$B$12,2),IF(E7=12,VLOOKUP(12,Verweise!$A$1:$B$12,2)))))))))))))</f>
        <v>Espelkamp I</v>
      </c>
      <c r="G7" s="137">
        <v>8</v>
      </c>
      <c r="H7" s="138" t="s">
        <v>8</v>
      </c>
      <c r="I7" s="139">
        <v>17</v>
      </c>
    </row>
    <row r="8" spans="1:9" ht="14.1" customHeight="1" x14ac:dyDescent="0.25">
      <c r="A8" s="182"/>
      <c r="B8" s="107">
        <v>5</v>
      </c>
      <c r="C8" s="108" t="str">
        <f>IF(B8=1,VLOOKUP(1,Verweise!$A$1:$B$12,2),IF(B8=2,VLOOKUP(2,Verweise!$A$1:$B$12,2),IF(B8=3,VLOOKUP(3,Verweise!$A$1:$B$12,2),IF(B8=4,VLOOKUP(4,Verweise!$A$1:$B$12,2),IF(B8=5,VLOOKUP(5,Verweise!$A$1:$B$12,2),IF(B8=6,VLOOKUP(6,Verweise!$A$1:$B$12,2),IF(B8=7,VLOOKUP(7,Verweise!$A$1:$B$12,2),IF(B8=8,VLOOKUP(8,Verweise!$A$1:$B$12,2),IF(B8=9,VLOOKUP(9,Verweise!$A$1:$B$12,2),IF(B8=10,VLOOKUP(10,Verweise!$A$1:$B$12,2),IF(B8=11,VLOOKUP(11,Verweise!$A$1:$B$12,2),IF(B8=12,VLOOKUP(12,Verweise!$A$1:$B$12,2)))))))))))))</f>
        <v>Stadthagen</v>
      </c>
      <c r="D8" s="109" t="s">
        <v>8</v>
      </c>
      <c r="E8" s="107">
        <v>11</v>
      </c>
      <c r="F8" s="110" t="str">
        <f>IF(E8=1,VLOOKUP(1,Verweise!$A$1:$B$12,2),IF(E8=2,VLOOKUP(2,Verweise!$A$1:$B$12,2),IF(E8=3,VLOOKUP(3,Verweise!$A$1:$B$12,2),IF(E8=4,VLOOKUP(4,Verweise!$A$1:$B$12,2),IF(E8=5,VLOOKUP(5,Verweise!$A$1:$B$12,2),IF(E8=6,VLOOKUP(6,Verweise!$A$1:$B$12,2),IF(E8=7,VLOOKUP(7,Verweise!$A$1:$B$12,2),IF(E8=8,VLOOKUP(8,Verweise!$A$1:$B$12,2),IF(E8=9,VLOOKUP(9,Verweise!$A$1:$B$12,2),IF(E8=10,VLOOKUP(10,Verweise!$A$1:$B$12,2),IF(E8=11,VLOOKUP(11,Verweise!$A$1:$B$12,2),IF(E8=12,VLOOKUP(12,Verweise!$A$1:$B$12,2)))))))))))))</f>
        <v>Gütersloh I</v>
      </c>
      <c r="G8" s="137">
        <v>10</v>
      </c>
      <c r="H8" s="138" t="s">
        <v>8</v>
      </c>
      <c r="I8" s="139">
        <v>0</v>
      </c>
    </row>
    <row r="9" spans="1:9" ht="14.1" customHeight="1" x14ac:dyDescent="0.25">
      <c r="A9" s="182"/>
      <c r="B9" s="107">
        <v>6</v>
      </c>
      <c r="C9" s="108" t="str">
        <f>IF(B9=1,VLOOKUP(1,Verweise!$A$1:$B$12,2),IF(B9=2,VLOOKUP(2,Verweise!$A$1:$B$12,2),IF(B9=3,VLOOKUP(3,Verweise!$A$1:$B$12,2),IF(B9=4,VLOOKUP(4,Verweise!$A$1:$B$12,2),IF(B9=5,VLOOKUP(5,Verweise!$A$1:$B$12,2),IF(B9=6,VLOOKUP(6,Verweise!$A$1:$B$12,2),IF(B9=7,VLOOKUP(7,Verweise!$A$1:$B$12,2),IF(B9=8,VLOOKUP(8,Verweise!$A$1:$B$12,2),IF(B9=9,VLOOKUP(9,Verweise!$A$1:$B$12,2),IF(B9=10,VLOOKUP(10,Verweise!$A$1:$B$12,2),IF(B9=11,VLOOKUP(11,Verweise!$A$1:$B$12,2),IF(B9=12,VLOOKUP(12,Verweise!$A$1:$B$12,2)))))))))))))</f>
        <v>Stolberg</v>
      </c>
      <c r="D9" s="109" t="s">
        <v>8</v>
      </c>
      <c r="E9" s="107">
        <v>12</v>
      </c>
      <c r="F9" s="110" t="str">
        <f>IF(E9=1,VLOOKUP(1,Verweise!$A$1:$B$12,2),IF(E9=2,VLOOKUP(2,Verweise!$A$1:$B$12,2),IF(E9=3,VLOOKUP(3,Verweise!$A$1:$B$12,2),IF(E9=4,VLOOKUP(4,Verweise!$A$1:$B$12,2),IF(E9=5,VLOOKUP(5,Verweise!$A$1:$B$12,2),IF(E9=6,VLOOKUP(6,Verweise!$A$1:$B$12,2),IF(E9=7,VLOOKUP(7,Verweise!$A$1:$B$12,2),IF(E9=8,VLOOKUP(8,Verweise!$A$1:$B$12,2),IF(E9=9,VLOOKUP(9,Verweise!$A$1:$B$12,2),IF(E9=10,VLOOKUP(10,Verweise!$A$1:$B$12,2),IF(E9=11,VLOOKUP(11,Verweise!$A$1:$B$12,2),IF(E9=12,VLOOKUP(12,Verweise!$A$1:$B$12,2)))))))))))))</f>
        <v>Mettingen I</v>
      </c>
      <c r="G9" s="137">
        <v>23</v>
      </c>
      <c r="H9" s="138" t="s">
        <v>8</v>
      </c>
      <c r="I9" s="139">
        <v>10</v>
      </c>
    </row>
    <row r="10" spans="1:9" ht="14.1" customHeight="1" x14ac:dyDescent="0.25">
      <c r="A10" s="183"/>
      <c r="B10" s="107"/>
      <c r="C10" s="108"/>
      <c r="D10" s="109"/>
      <c r="E10" s="107"/>
      <c r="F10" s="110"/>
      <c r="G10" s="137"/>
      <c r="H10" s="138"/>
      <c r="I10" s="139"/>
    </row>
    <row r="11" spans="1:9" ht="14.1" customHeight="1" x14ac:dyDescent="0.25">
      <c r="A11" s="181">
        <v>3</v>
      </c>
      <c r="B11" s="107">
        <v>3</v>
      </c>
      <c r="C11" s="108" t="str">
        <f>IF(B11=1,VLOOKUP(1,Verweise!$A$1:$B$12,2),IF(B11=2,VLOOKUP(2,Verweise!$A$1:$B$12,2),IF(B11=3,VLOOKUP(3,Verweise!$A$1:$B$12,2),IF(B11=4,VLOOKUP(4,Verweise!$A$1:$B$12,2),IF(B11=5,VLOOKUP(5,Verweise!$A$1:$B$12,2),IF(B11=6,VLOOKUP(6,Verweise!$A$1:$B$12,2),IF(B11=7,VLOOKUP(7,Verweise!$A$1:$B$12,2),IF(B11=8,VLOOKUP(8,Verweise!$A$1:$B$12,2),IF(B11=9,VLOOKUP(9,Verweise!$A$1:$B$12,2),IF(B11=10,VLOOKUP(10,Verweise!$A$1:$B$12,2),IF(B11=11,VLOOKUP(11,Verweise!$A$1:$B$12,2),IF(B11=12,VLOOKUP(12,Verweise!$A$1:$B$12,2)))))))))))))</f>
        <v>Mettmann I</v>
      </c>
      <c r="D11" s="109" t="s">
        <v>8</v>
      </c>
      <c r="E11" s="107">
        <v>10</v>
      </c>
      <c r="F11" s="110" t="str">
        <f>IF(E11=1,VLOOKUP(1,Verweise!$A$1:$B$12,2),IF(E11=2,VLOOKUP(2,Verweise!$A$1:$B$12,2),IF(E11=3,VLOOKUP(3,Verweise!$A$1:$B$12,2),IF(E11=4,VLOOKUP(4,Verweise!$A$1:$B$12,2),IF(E11=5,VLOOKUP(5,Verweise!$A$1:$B$12,2),IF(E11=6,VLOOKUP(6,Verweise!$A$1:$B$12,2),IF(E11=7,VLOOKUP(7,Verweise!$A$1:$B$12,2),IF(E11=8,VLOOKUP(8,Verweise!$A$1:$B$12,2),IF(E11=9,VLOOKUP(9,Verweise!$A$1:$B$12,2),IF(E11=10,VLOOKUP(10,Verweise!$A$1:$B$12,2),IF(E11=11,VLOOKUP(11,Verweise!$A$1:$B$12,2),IF(E11=12,VLOOKUP(12,Verweise!$A$1:$B$12,2)))))))))))))</f>
        <v>Espelkamp I</v>
      </c>
      <c r="G11" s="137">
        <v>16</v>
      </c>
      <c r="H11" s="138" t="s">
        <v>8</v>
      </c>
      <c r="I11" s="139">
        <v>8</v>
      </c>
    </row>
    <row r="12" spans="1:9" ht="14.1" customHeight="1" x14ac:dyDescent="0.25">
      <c r="A12" s="182"/>
      <c r="B12" s="107">
        <v>1</v>
      </c>
      <c r="C12" s="108" t="str">
        <f>IF(B12=1,VLOOKUP(1,Verweise!$A$1:$B$12,2),IF(B12=2,VLOOKUP(2,Verweise!$A$1:$B$12,2),IF(B12=3,VLOOKUP(3,Verweise!$A$1:$B$12,2),IF(B12=4,VLOOKUP(4,Verweise!$A$1:$B$12,2),IF(B12=5,VLOOKUP(5,Verweise!$A$1:$B$12,2),IF(B12=6,VLOOKUP(6,Verweise!$A$1:$B$12,2),IF(B12=7,VLOOKUP(7,Verweise!$A$1:$B$12,2),IF(B12=8,VLOOKUP(8,Verweise!$A$1:$B$12,2),IF(B12=9,VLOOKUP(9,Verweise!$A$1:$B$12,2),IF(B12=10,VLOOKUP(10,Verweise!$A$1:$B$12,2),IF(B12=11,VLOOKUP(11,Verweise!$A$1:$B$12,2),IF(B12=12,VLOOKUP(12,Verweise!$A$1:$B$12,2)))))))))))))</f>
        <v>Gelsenkirchen I</v>
      </c>
      <c r="D12" s="109" t="s">
        <v>8</v>
      </c>
      <c r="E12" s="107">
        <v>8</v>
      </c>
      <c r="F12" s="110" t="str">
        <f>IF(E12=1,VLOOKUP(1,Verweise!$A$1:$B$12,2),IF(E12=2,VLOOKUP(2,Verweise!$A$1:$B$12,2),IF(E12=3,VLOOKUP(3,Verweise!$A$1:$B$12,2),IF(E12=4,VLOOKUP(4,Verweise!$A$1:$B$12,2),IF(E12=5,VLOOKUP(5,Verweise!$A$1:$B$12,2),IF(E12=6,VLOOKUP(6,Verweise!$A$1:$B$12,2),IF(E12=7,VLOOKUP(7,Verweise!$A$1:$B$12,2),IF(E12=8,VLOOKUP(8,Verweise!$A$1:$B$12,2),IF(E12=9,VLOOKUP(9,Verweise!$A$1:$B$12,2),IF(E12=10,VLOOKUP(10,Verweise!$A$1:$B$12,2),IF(E12=11,VLOOKUP(11,Verweise!$A$1:$B$12,2),IF(E12=12,VLOOKUP(12,Verweise!$A$1:$B$12,2)))))))))))))</f>
        <v>Nordwalde II</v>
      </c>
      <c r="G12" s="137">
        <v>15</v>
      </c>
      <c r="H12" s="138" t="s">
        <v>8</v>
      </c>
      <c r="I12" s="139">
        <v>8</v>
      </c>
    </row>
    <row r="13" spans="1:9" ht="14.1" customHeight="1" x14ac:dyDescent="0.25">
      <c r="A13" s="182"/>
      <c r="B13" s="107">
        <v>2</v>
      </c>
      <c r="C13" s="108" t="str">
        <f>IF(B13=1,VLOOKUP(1,Verweise!$A$1:$B$12,2),IF(B13=2,VLOOKUP(2,Verweise!$A$1:$B$12,2),IF(B13=3,VLOOKUP(3,Verweise!$A$1:$B$12,2),IF(B13=4,VLOOKUP(4,Verweise!$A$1:$B$12,2),IF(B13=5,VLOOKUP(5,Verweise!$A$1:$B$12,2),IF(B13=6,VLOOKUP(6,Verweise!$A$1:$B$12,2),IF(B13=7,VLOOKUP(7,Verweise!$A$1:$B$12,2),IF(B13=8,VLOOKUP(8,Verweise!$A$1:$B$12,2),IF(B13=9,VLOOKUP(9,Verweise!$A$1:$B$12,2),IF(B13=10,VLOOKUP(10,Verweise!$A$1:$B$12,2),IF(B13=11,VLOOKUP(11,Verweise!$A$1:$B$12,2),IF(B13=12,VLOOKUP(12,Verweise!$A$1:$B$12,2)))))))))))))</f>
        <v>Gelsenkirchen II</v>
      </c>
      <c r="D13" s="109"/>
      <c r="E13" s="107">
        <v>9</v>
      </c>
      <c r="F13" s="108" t="str">
        <f>IF(E13=1,VLOOKUP(1,Verweise!$A$1:$B$12,2),IF(E13=2,VLOOKUP(2,Verweise!$A$1:$B$12,2),IF(E13=3,VLOOKUP(3,Verweise!$A$1:$B$12,2),IF(E13=4,VLOOKUP(4,Verweise!$A$1:$B$12,2),IF(E13=5,VLOOKUP(5,Verweise!$A$1:$B$12,2),IF(E13=6,VLOOKUP(6,Verweise!$A$1:$B$12,2),IF(E13=7,VLOOKUP(7,Verweise!$A$1:$B$12,2),IF(E13=8,VLOOKUP(8,Verweise!$A$1:$B$12,2),IF(E13=9,VLOOKUP(9,Verweise!$A$1:$B$12,2),IF(E13=10,VLOOKUP(10,Verweise!$A$1:$B$12,2),IF(E13=11,VLOOKUP(11,Verweise!$A$1:$B$12,2),IF(E13=12,VLOOKUP(12,Verweise!$A$1:$B$12,2)))))))))))))</f>
        <v>Herne I</v>
      </c>
      <c r="G13" s="137">
        <v>9</v>
      </c>
      <c r="H13" s="138" t="s">
        <v>8</v>
      </c>
      <c r="I13" s="139">
        <v>9</v>
      </c>
    </row>
    <row r="14" spans="1:9" ht="14.1" customHeight="1" x14ac:dyDescent="0.25">
      <c r="A14" s="183"/>
      <c r="B14" s="107"/>
      <c r="C14" s="108"/>
      <c r="D14" s="109"/>
      <c r="E14" s="107"/>
      <c r="F14" s="110"/>
      <c r="G14" s="137"/>
      <c r="H14" s="138"/>
      <c r="I14" s="139"/>
    </row>
    <row r="15" spans="1:9" ht="14.1" customHeight="1" x14ac:dyDescent="0.25">
      <c r="A15" s="181">
        <v>4</v>
      </c>
      <c r="B15" s="107">
        <v>6</v>
      </c>
      <c r="C15" s="108" t="str">
        <f>IF(B15=1,VLOOKUP(1,Verweise!$A$1:$B$12,2),IF(B15=2,VLOOKUP(2,Verweise!$A$1:$B$12,2),IF(B15=3,VLOOKUP(3,Verweise!$A$1:$B$12,2),IF(B15=4,VLOOKUP(4,Verweise!$A$1:$B$12,2),IF(B15=5,VLOOKUP(5,Verweise!$A$1:$B$12,2),IF(B15=6,VLOOKUP(6,Verweise!$A$1:$B$12,2),IF(B15=7,VLOOKUP(7,Verweise!$A$1:$B$12,2),IF(B15=8,VLOOKUP(8,Verweise!$A$1:$B$12,2),IF(B15=9,VLOOKUP(9,Verweise!$A$1:$B$12,2),IF(B15=10,VLOOKUP(10,Verweise!$A$1:$B$12,2),IF(B15=11,VLOOKUP(11,Verweise!$A$1:$B$12,2),IF(B15=12,VLOOKUP(12,Verweise!$A$1:$B$12,2)))))))))))))</f>
        <v>Stolberg</v>
      </c>
      <c r="D15" s="109" t="s">
        <v>8</v>
      </c>
      <c r="E15" s="107">
        <v>7</v>
      </c>
      <c r="F15" s="110" t="str">
        <f>IF(E15=1,VLOOKUP(1,Verweise!$A$1:$B$12,2),IF(E15=2,VLOOKUP(2,Verweise!$A$1:$B$12,2),IF(E15=3,VLOOKUP(3,Verweise!$A$1:$B$12,2),IF(E15=4,VLOOKUP(4,Verweise!$A$1:$B$12,2),IF(E15=5,VLOOKUP(5,Verweise!$A$1:$B$12,2),IF(E15=6,VLOOKUP(6,Verweise!$A$1:$B$12,2),IF(E15=7,VLOOKUP(7,Verweise!$A$1:$B$12,2),IF(E15=8,VLOOKUP(8,Verweise!$A$1:$B$12,2),IF(E15=9,VLOOKUP(9,Verweise!$A$1:$B$12,2),IF(E15=10,VLOOKUP(10,Verweise!$A$1:$B$12,2),IF(E15=11,VLOOKUP(11,Verweise!$A$1:$B$12,2),IF(E15=12,VLOOKUP(12,Verweise!$A$1:$B$12,2)))))))))))))</f>
        <v>Nordwalde I</v>
      </c>
      <c r="G15" s="137">
        <v>11</v>
      </c>
      <c r="H15" s="138" t="s">
        <v>8</v>
      </c>
      <c r="I15" s="139">
        <v>6</v>
      </c>
    </row>
    <row r="16" spans="1:9" ht="14.1" customHeight="1" x14ac:dyDescent="0.25">
      <c r="A16" s="182"/>
      <c r="B16" s="107">
        <v>11</v>
      </c>
      <c r="C16" s="108" t="str">
        <f>IF(B16=1,VLOOKUP(1,Verweise!$A$1:$B$12,2),IF(B16=2,VLOOKUP(2,Verweise!$A$1:$B$12,2),IF(B16=3,VLOOKUP(3,Verweise!$A$1:$B$12,2),IF(B16=4,VLOOKUP(4,Verweise!$A$1:$B$12,2),IF(B16=5,VLOOKUP(5,Verweise!$A$1:$B$12,2),IF(B16=6,VLOOKUP(6,Verweise!$A$1:$B$12,2),IF(B16=7,VLOOKUP(7,Verweise!$A$1:$B$12,2),IF(B16=8,VLOOKUP(8,Verweise!$A$1:$B$12,2),IF(B16=9,VLOOKUP(9,Verweise!$A$1:$B$12,2),IF(B16=10,VLOOKUP(10,Verweise!$A$1:$B$12,2),IF(B16=11,VLOOKUP(11,Verweise!$A$1:$B$12,2),IF(B16=12,VLOOKUP(12,Verweise!$A$1:$B$12,2)))))))))))))</f>
        <v>Gütersloh I</v>
      </c>
      <c r="D16" s="109" t="s">
        <v>8</v>
      </c>
      <c r="E16" s="107">
        <v>4</v>
      </c>
      <c r="F16" s="110" t="str">
        <f>IF(E16=1,VLOOKUP(1,Verweise!$A$1:$B$12,2),IF(E16=2,VLOOKUP(2,Verweise!$A$1:$B$12,2),IF(E16=3,VLOOKUP(3,Verweise!$A$1:$B$12,2),IF(E16=4,VLOOKUP(4,Verweise!$A$1:$B$12,2),IF(E16=5,VLOOKUP(5,Verweise!$A$1:$B$12,2),IF(E16=6,VLOOKUP(6,Verweise!$A$1:$B$12,2),IF(E16=7,VLOOKUP(7,Verweise!$A$1:$B$12,2),IF(E16=8,VLOOKUP(8,Verweise!$A$1:$B$12,2),IF(E16=9,VLOOKUP(9,Verweise!$A$1:$B$12,2),IF(E16=10,VLOOKUP(10,Verweise!$A$1:$B$12,2),IF(E16=11,VLOOKUP(11,Verweise!$A$1:$B$12,2),IF(E16=12,VLOOKUP(12,Verweise!$A$1:$B$12,2)))))))))))))</f>
        <v>Mettmann II</v>
      </c>
      <c r="G16" s="137">
        <v>0</v>
      </c>
      <c r="H16" s="138" t="s">
        <v>8</v>
      </c>
      <c r="I16" s="139">
        <v>10</v>
      </c>
    </row>
    <row r="17" spans="1:12" ht="14.1" customHeight="1" x14ac:dyDescent="0.25">
      <c r="A17" s="182"/>
      <c r="B17" s="107">
        <v>5</v>
      </c>
      <c r="C17" s="108" t="str">
        <f>IF(B17=1,VLOOKUP(1,Verweise!$A$1:$B$12,2),IF(B17=2,VLOOKUP(2,Verweise!$A$1:$B$12,2),IF(B17=3,VLOOKUP(3,Verweise!$A$1:$B$12,2),IF(B17=4,VLOOKUP(4,Verweise!$A$1:$B$12,2),IF(B17=5,VLOOKUP(5,Verweise!$A$1:$B$12,2),IF(B17=6,VLOOKUP(6,Verweise!$A$1:$B$12,2),IF(B17=7,VLOOKUP(7,Verweise!$A$1:$B$12,2),IF(B17=8,VLOOKUP(8,Verweise!$A$1:$B$12,2),IF(B17=9,VLOOKUP(9,Verweise!$A$1:$B$12,2),IF(B17=10,VLOOKUP(10,Verweise!$A$1:$B$12,2),IF(B17=11,VLOOKUP(11,Verweise!$A$1:$B$12,2),IF(B17=12,VLOOKUP(12,Verweise!$A$1:$B$12,2)))))))))))))</f>
        <v>Stadthagen</v>
      </c>
      <c r="D17" s="109" t="s">
        <v>8</v>
      </c>
      <c r="E17" s="107">
        <v>12</v>
      </c>
      <c r="F17" s="110" t="str">
        <f>IF(E17=1,VLOOKUP(1,Verweise!$A$1:$B$12,2),IF(E17=2,VLOOKUP(2,Verweise!$A$1:$B$12,2),IF(E17=3,VLOOKUP(3,Verweise!$A$1:$B$12,2),IF(E17=4,VLOOKUP(4,Verweise!$A$1:$B$12,2),IF(E17=5,VLOOKUP(5,Verweise!$A$1:$B$12,2),IF(E17=6,VLOOKUP(6,Verweise!$A$1:$B$12,2),IF(E17=7,VLOOKUP(7,Verweise!$A$1:$B$12,2),IF(E17=8,VLOOKUP(8,Verweise!$A$1:$B$12,2),IF(E17=9,VLOOKUP(9,Verweise!$A$1:$B$12,2),IF(E17=10,VLOOKUP(10,Verweise!$A$1:$B$12,2),IF(E17=11,VLOOKUP(11,Verweise!$A$1:$B$12,2),IF(E17=12,VLOOKUP(12,Verweise!$A$1:$B$12,2)))))))))))))</f>
        <v>Mettingen I</v>
      </c>
      <c r="G17" s="137">
        <v>12</v>
      </c>
      <c r="H17" s="138" t="s">
        <v>8</v>
      </c>
      <c r="I17" s="139">
        <v>8</v>
      </c>
    </row>
    <row r="18" spans="1:12" ht="14.1" customHeight="1" x14ac:dyDescent="0.25">
      <c r="A18" s="183"/>
      <c r="B18" s="107"/>
      <c r="C18" s="108"/>
      <c r="D18" s="109"/>
      <c r="E18" s="107"/>
      <c r="F18" s="110"/>
      <c r="G18" s="137"/>
      <c r="H18" s="138"/>
      <c r="I18" s="139"/>
    </row>
    <row r="19" spans="1:12" ht="14.1" customHeight="1" x14ac:dyDescent="0.25">
      <c r="A19" s="181">
        <v>5</v>
      </c>
      <c r="B19" s="107">
        <v>3</v>
      </c>
      <c r="C19" s="108" t="str">
        <f>IF(B19=1,VLOOKUP(1,Verweise!$A$1:$B$12,2),IF(B19=2,VLOOKUP(2,Verweise!$A$1:$B$12,2),IF(B19=3,VLOOKUP(3,Verweise!$A$1:$B$12,2),IF(B19=4,VLOOKUP(4,Verweise!$A$1:$B$12,2),IF(B19=5,VLOOKUP(5,Verweise!$A$1:$B$12,2),IF(B19=6,VLOOKUP(6,Verweise!$A$1:$B$12,2),IF(B19=7,VLOOKUP(7,Verweise!$A$1:$B$12,2),IF(B19=8,VLOOKUP(8,Verweise!$A$1:$B$12,2),IF(B19=9,VLOOKUP(9,Verweise!$A$1:$B$12,2),IF(B19=10,VLOOKUP(10,Verweise!$A$1:$B$12,2),IF(B19=11,VLOOKUP(11,Verweise!$A$1:$B$12,2),IF(B19=12,VLOOKUP(12,Verweise!$A$1:$B$12,2)))))))))))))</f>
        <v>Mettmann I</v>
      </c>
      <c r="D19" s="109" t="s">
        <v>8</v>
      </c>
      <c r="E19" s="107">
        <v>11</v>
      </c>
      <c r="F19" s="110" t="str">
        <f>IF(E19=1,VLOOKUP(1,Verweise!$A$1:$B$12,2),IF(E19=2,VLOOKUP(2,Verweise!$A$1:$B$12,2),IF(E19=3,VLOOKUP(3,Verweise!$A$1:$B$12,2),IF(E19=4,VLOOKUP(4,Verweise!$A$1:$B$12,2),IF(E19=5,VLOOKUP(5,Verweise!$A$1:$B$12,2),IF(E19=6,VLOOKUP(6,Verweise!$A$1:$B$12,2),IF(E19=7,VLOOKUP(7,Verweise!$A$1:$B$12,2),IF(E19=8,VLOOKUP(8,Verweise!$A$1:$B$12,2),IF(E19=9,VLOOKUP(9,Verweise!$A$1:$B$12,2),IF(E19=10,VLOOKUP(10,Verweise!$A$1:$B$12,2),IF(E19=11,VLOOKUP(11,Verweise!$A$1:$B$12,2),IF(E19=12,VLOOKUP(12,Verweise!$A$1:$B$12,2)))))))))))))</f>
        <v>Gütersloh I</v>
      </c>
      <c r="G19" s="137">
        <v>10</v>
      </c>
      <c r="H19" s="138" t="s">
        <v>8</v>
      </c>
      <c r="I19" s="139">
        <v>0</v>
      </c>
    </row>
    <row r="20" spans="1:12" ht="14.1" customHeight="1" x14ac:dyDescent="0.25">
      <c r="A20" s="182"/>
      <c r="B20" s="107">
        <v>1</v>
      </c>
      <c r="C20" s="108" t="str">
        <f>IF(B20=1,VLOOKUP(1,Verweise!$A$1:$B$12,2),IF(B20=2,VLOOKUP(2,Verweise!$A$1:$B$12,2),IF(B20=3,VLOOKUP(3,Verweise!$A$1:$B$12,2),IF(B20=4,VLOOKUP(4,Verweise!$A$1:$B$12,2),IF(B20=5,VLOOKUP(5,Verweise!$A$1:$B$12,2),IF(B20=6,VLOOKUP(6,Verweise!$A$1:$B$12,2),IF(B20=7,VLOOKUP(7,Verweise!$A$1:$B$12,2),IF(B20=8,VLOOKUP(8,Verweise!$A$1:$B$12,2),IF(B20=9,VLOOKUP(9,Verweise!$A$1:$B$12,2),IF(B20=10,VLOOKUP(10,Verweise!$A$1:$B$12,2),IF(B20=11,VLOOKUP(11,Verweise!$A$1:$B$12,2),IF(B20=12,VLOOKUP(12,Verweise!$A$1:$B$12,2)))))))))))))</f>
        <v>Gelsenkirchen I</v>
      </c>
      <c r="D20" s="109" t="s">
        <v>8</v>
      </c>
      <c r="E20" s="107">
        <v>9</v>
      </c>
      <c r="F20" s="110" t="str">
        <f>IF(E20=1,VLOOKUP(1,Verweise!$A$1:$B$12,2),IF(E20=2,VLOOKUP(2,Verweise!$A$1:$B$12,2),IF(E20=3,VLOOKUP(3,Verweise!$A$1:$B$12,2),IF(E20=4,VLOOKUP(4,Verweise!$A$1:$B$12,2),IF(E20=5,VLOOKUP(5,Verweise!$A$1:$B$12,2),IF(E20=6,VLOOKUP(6,Verweise!$A$1:$B$12,2),IF(E20=7,VLOOKUP(7,Verweise!$A$1:$B$12,2),IF(E20=8,VLOOKUP(8,Verweise!$A$1:$B$12,2),IF(E20=9,VLOOKUP(9,Verweise!$A$1:$B$12,2),IF(E20=10,VLOOKUP(10,Verweise!$A$1:$B$12,2),IF(E20=11,VLOOKUP(11,Verweise!$A$1:$B$12,2),IF(E20=12,VLOOKUP(12,Verweise!$A$1:$B$12,2)))))))))))))</f>
        <v>Herne I</v>
      </c>
      <c r="G20" s="137">
        <v>8</v>
      </c>
      <c r="H20" s="138" t="s">
        <v>8</v>
      </c>
      <c r="I20" s="139">
        <v>10</v>
      </c>
    </row>
    <row r="21" spans="1:12" ht="14.1" customHeight="1" x14ac:dyDescent="0.25">
      <c r="A21" s="182"/>
      <c r="B21" s="107">
        <v>2</v>
      </c>
      <c r="C21" s="108" t="str">
        <f>IF(B21=1,VLOOKUP(1,Verweise!$A$1:$B$12,2),IF(B21=2,VLOOKUP(2,Verweise!$A$1:$B$12,2),IF(B21=3,VLOOKUP(3,Verweise!$A$1:$B$12,2),IF(B21=4,VLOOKUP(4,Verweise!$A$1:$B$12,2),IF(B21=5,VLOOKUP(5,Verweise!$A$1:$B$12,2),IF(B21=6,VLOOKUP(6,Verweise!$A$1:$B$12,2),IF(B21=7,VLOOKUP(7,Verweise!$A$1:$B$12,2),IF(B21=8,VLOOKUP(8,Verweise!$A$1:$B$12,2),IF(B21=9,VLOOKUP(9,Verweise!$A$1:$B$12,2),IF(B21=10,VLOOKUP(10,Verweise!$A$1:$B$12,2),IF(B21=11,VLOOKUP(11,Verweise!$A$1:$B$12,2),IF(B21=12,VLOOKUP(12,Verweise!$A$1:$B$12,2)))))))))))))</f>
        <v>Gelsenkirchen II</v>
      </c>
      <c r="D21" s="109"/>
      <c r="E21" s="107">
        <v>10</v>
      </c>
      <c r="F21" s="108" t="str">
        <f>IF(E21=1,VLOOKUP(1,Verweise!$A$1:$B$12,2),IF(E21=2,VLOOKUP(2,Verweise!$A$1:$B$12,2),IF(E21=3,VLOOKUP(3,Verweise!$A$1:$B$12,2),IF(E21=4,VLOOKUP(4,Verweise!$A$1:$B$12,2),IF(E21=5,VLOOKUP(5,Verweise!$A$1:$B$12,2),IF(E21=6,VLOOKUP(6,Verweise!$A$1:$B$12,2),IF(E21=7,VLOOKUP(7,Verweise!$A$1:$B$12,2),IF(E21=8,VLOOKUP(8,Verweise!$A$1:$B$12,2),IF(E21=9,VLOOKUP(9,Verweise!$A$1:$B$12,2),IF(E21=10,VLOOKUP(10,Verweise!$A$1:$B$12,2),IF(E21=11,VLOOKUP(11,Verweise!$A$1:$B$12,2),IF(E21=12,VLOOKUP(12,Verweise!$A$1:$B$12,2)))))))))))))</f>
        <v>Espelkamp I</v>
      </c>
      <c r="G21" s="137">
        <v>10</v>
      </c>
      <c r="H21" s="138" t="s">
        <v>8</v>
      </c>
      <c r="I21" s="139">
        <v>11</v>
      </c>
    </row>
    <row r="22" spans="1:12" ht="14.1" customHeight="1" x14ac:dyDescent="0.25">
      <c r="A22" s="183"/>
      <c r="B22" s="107"/>
      <c r="C22" s="108"/>
      <c r="D22" s="109"/>
      <c r="E22" s="107"/>
      <c r="F22" s="110"/>
      <c r="G22" s="137"/>
      <c r="H22" s="138"/>
      <c r="I22" s="139"/>
    </row>
    <row r="23" spans="1:12" ht="14.1" customHeight="1" x14ac:dyDescent="0.25">
      <c r="A23" s="181">
        <v>6</v>
      </c>
      <c r="B23" s="107">
        <v>6</v>
      </c>
      <c r="C23" s="108" t="str">
        <f>IF(B23=1,VLOOKUP(1,Verweise!$A$1:$B$12,2),IF(B23=2,VLOOKUP(2,Verweise!$A$1:$B$12,2),IF(B23=3,VLOOKUP(3,Verweise!$A$1:$B$12,2),IF(B23=4,VLOOKUP(4,Verweise!$A$1:$B$12,2),IF(B23=5,VLOOKUP(5,Verweise!$A$1:$B$12,2),IF(B23=6,VLOOKUP(6,Verweise!$A$1:$B$12,2),IF(B23=7,VLOOKUP(7,Verweise!$A$1:$B$12,2),IF(B23=8,VLOOKUP(8,Verweise!$A$1:$B$12,2),IF(B23=9,VLOOKUP(9,Verweise!$A$1:$B$12,2),IF(B23=10,VLOOKUP(10,Verweise!$A$1:$B$12,2),IF(B23=11,VLOOKUP(11,Verweise!$A$1:$B$12,2),IF(B23=12,VLOOKUP(12,Verweise!$A$1:$B$12,2)))))))))))))</f>
        <v>Stolberg</v>
      </c>
      <c r="D23" s="109" t="s">
        <v>8</v>
      </c>
      <c r="E23" s="107">
        <v>10</v>
      </c>
      <c r="F23" s="110" t="str">
        <f>IF(E23=1,VLOOKUP(1,Verweise!$A$1:$B$12,2),IF(E23=2,VLOOKUP(2,Verweise!$A$1:$B$12,2),IF(E23=3,VLOOKUP(3,Verweise!$A$1:$B$12,2),IF(E23=4,VLOOKUP(4,Verweise!$A$1:$B$12,2),IF(E23=5,VLOOKUP(5,Verweise!$A$1:$B$12,2),IF(E23=6,VLOOKUP(6,Verweise!$A$1:$B$12,2),IF(E23=7,VLOOKUP(7,Verweise!$A$1:$B$12,2),IF(E23=8,VLOOKUP(8,Verweise!$A$1:$B$12,2),IF(E23=9,VLOOKUP(9,Verweise!$A$1:$B$12,2),IF(E23=10,VLOOKUP(10,Verweise!$A$1:$B$12,2),IF(E23=11,VLOOKUP(11,Verweise!$A$1:$B$12,2),IF(E23=12,VLOOKUP(12,Verweise!$A$1:$B$12,2)))))))))))))</f>
        <v>Espelkamp I</v>
      </c>
      <c r="G23" s="137">
        <v>10</v>
      </c>
      <c r="H23" s="138" t="s">
        <v>8</v>
      </c>
      <c r="I23" s="139">
        <v>7</v>
      </c>
      <c r="L23" s="1" t="s">
        <v>8</v>
      </c>
    </row>
    <row r="24" spans="1:12" ht="14.1" customHeight="1" x14ac:dyDescent="0.25">
      <c r="A24" s="182"/>
      <c r="B24" s="107">
        <v>4</v>
      </c>
      <c r="C24" s="108" t="str">
        <f>IF(B24=1,VLOOKUP(1,Verweise!$A$1:$B$12,2),IF(B24=2,VLOOKUP(2,Verweise!$A$1:$B$12,2),IF(B24=3,VLOOKUP(3,Verweise!$A$1:$B$12,2),IF(B24=4,VLOOKUP(4,Verweise!$A$1:$B$12,2),IF(B24=5,VLOOKUP(5,Verweise!$A$1:$B$12,2),IF(B24=6,VLOOKUP(6,Verweise!$A$1:$B$12,2),IF(B24=7,VLOOKUP(7,Verweise!$A$1:$B$12,2),IF(B24=8,VLOOKUP(8,Verweise!$A$1:$B$12,2),IF(B24=9,VLOOKUP(9,Verweise!$A$1:$B$12,2),IF(B24=10,VLOOKUP(10,Verweise!$A$1:$B$12,2),IF(B24=11,VLOOKUP(11,Verweise!$A$1:$B$12,2),IF(B24=12,VLOOKUP(12,Verweise!$A$1:$B$12,2)))))))))))))</f>
        <v>Mettmann II</v>
      </c>
      <c r="D24" s="109" t="s">
        <v>8</v>
      </c>
      <c r="E24" s="107">
        <v>12</v>
      </c>
      <c r="F24" s="110" t="str">
        <f>IF(E24=1,VLOOKUP(1,Verweise!$A$1:$B$12,2),IF(E24=2,VLOOKUP(2,Verweise!$A$1:$B$12,2),IF(E24=3,VLOOKUP(3,Verweise!$A$1:$B$12,2),IF(E24=4,VLOOKUP(4,Verweise!$A$1:$B$12,2),IF(E24=5,VLOOKUP(5,Verweise!$A$1:$B$12,2),IF(E24=6,VLOOKUP(6,Verweise!$A$1:$B$12,2),IF(E24=7,VLOOKUP(7,Verweise!$A$1:$B$12,2),IF(E24=8,VLOOKUP(8,Verweise!$A$1:$B$12,2),IF(E24=9,VLOOKUP(9,Verweise!$A$1:$B$12,2),IF(E24=10,VLOOKUP(10,Verweise!$A$1:$B$12,2),IF(E24=11,VLOOKUP(11,Verweise!$A$1:$B$12,2),IF(E24=12,VLOOKUP(12,Verweise!$A$1:$B$12,2)))))))))))))</f>
        <v>Mettingen I</v>
      </c>
      <c r="G24" s="137">
        <v>9</v>
      </c>
      <c r="H24" s="138" t="s">
        <v>8</v>
      </c>
      <c r="I24" s="139">
        <v>14</v>
      </c>
    </row>
    <row r="25" spans="1:12" ht="14.1" customHeight="1" x14ac:dyDescent="0.25">
      <c r="A25" s="182"/>
      <c r="B25" s="107">
        <v>5</v>
      </c>
      <c r="C25" s="108" t="str">
        <f>IF(B25=1,VLOOKUP(1,Verweise!$A$1:$B$12,2),IF(B25=2,VLOOKUP(2,Verweise!$A$1:$B$12,2),IF(B25=3,VLOOKUP(3,Verweise!$A$1:$B$12,2),IF(B25=4,VLOOKUP(4,Verweise!$A$1:$B$12,2),IF(B25=5,VLOOKUP(5,Verweise!$A$1:$B$12,2),IF(B25=6,VLOOKUP(6,Verweise!$A$1:$B$12,2),IF(B25=7,VLOOKUP(7,Verweise!$A$1:$B$12,2),IF(B25=8,VLOOKUP(8,Verweise!$A$1:$B$12,2),IF(B25=9,VLOOKUP(9,Verweise!$A$1:$B$12,2),IF(B25=10,VLOOKUP(10,Verweise!$A$1:$B$12,2),IF(B25=11,VLOOKUP(11,Verweise!$A$1:$B$12,2),IF(B25=12,VLOOKUP(12,Verweise!$A$1:$B$12,2)))))))))))))</f>
        <v>Stadthagen</v>
      </c>
      <c r="D25" s="109" t="s">
        <v>8</v>
      </c>
      <c r="E25" s="107">
        <v>8</v>
      </c>
      <c r="F25" s="110" t="str">
        <f>IF(E25=1,VLOOKUP(1,Verweise!$A$1:$B$12,2),IF(E25=2,VLOOKUP(2,Verweise!$A$1:$B$12,2),IF(E25=3,VLOOKUP(3,Verweise!$A$1:$B$12,2),IF(E25=4,VLOOKUP(4,Verweise!$A$1:$B$12,2),IF(E25=5,VLOOKUP(5,Verweise!$A$1:$B$12,2),IF(E25=6,VLOOKUP(6,Verweise!$A$1:$B$12,2),IF(E25=7,VLOOKUP(7,Verweise!$A$1:$B$12,2),IF(E25=8,VLOOKUP(8,Verweise!$A$1:$B$12,2),IF(E25=9,VLOOKUP(9,Verweise!$A$1:$B$12,2),IF(E25=10,VLOOKUP(10,Verweise!$A$1:$B$12,2),IF(E25=11,VLOOKUP(11,Verweise!$A$1:$B$12,2),IF(E25=12,VLOOKUP(12,Verweise!$A$1:$B$12,2)))))))))))))</f>
        <v>Nordwalde II</v>
      </c>
      <c r="G25" s="137">
        <v>13</v>
      </c>
      <c r="H25" s="138" t="s">
        <v>8</v>
      </c>
      <c r="I25" s="139">
        <v>6</v>
      </c>
    </row>
    <row r="26" spans="1:12" ht="14.1" customHeight="1" x14ac:dyDescent="0.25">
      <c r="A26" s="183"/>
      <c r="B26" s="107"/>
      <c r="C26" s="108"/>
      <c r="D26" s="109"/>
      <c r="E26" s="107"/>
      <c r="F26" s="110"/>
      <c r="G26" s="137"/>
      <c r="H26" s="138"/>
      <c r="I26" s="139"/>
    </row>
    <row r="27" spans="1:12" ht="14.1" customHeight="1" x14ac:dyDescent="0.25">
      <c r="A27" s="181">
        <v>7</v>
      </c>
      <c r="B27" s="107">
        <v>4</v>
      </c>
      <c r="C27" s="108" t="str">
        <f>IF(B27=1,VLOOKUP(1,Verweise!$A$1:$B$12,2),IF(B27=2,VLOOKUP(2,Verweise!$A$1:$B$12,2),IF(B27=3,VLOOKUP(3,Verweise!$A$1:$B$12,2),IF(B27=4,VLOOKUP(4,Verweise!$A$1:$B$12,2),IF(B27=5,VLOOKUP(5,Verweise!$A$1:$B$12,2),IF(B27=6,VLOOKUP(6,Verweise!$A$1:$B$12,2),IF(B27=7,VLOOKUP(7,Verweise!$A$1:$B$12,2),IF(B27=8,VLOOKUP(8,Verweise!$A$1:$B$12,2),IF(B27=9,VLOOKUP(9,Verweise!$A$1:$B$12,2),IF(B27=10,VLOOKUP(10,Verweise!$A$1:$B$12,2),IF(B27=11,VLOOKUP(11,Verweise!$A$1:$B$12,2),IF(B27=12,VLOOKUP(12,Verweise!$A$1:$B$12,2)))))))))))))</f>
        <v>Mettmann II</v>
      </c>
      <c r="D27" s="109" t="s">
        <v>8</v>
      </c>
      <c r="E27" s="107">
        <v>7</v>
      </c>
      <c r="F27" s="110" t="str">
        <f>IF(E27=1,VLOOKUP(1,Verweise!$A$1:$B$12,2),IF(E27=2,VLOOKUP(2,Verweise!$A$1:$B$12,2),IF(E27=3,VLOOKUP(3,Verweise!$A$1:$B$12,2),IF(E27=4,VLOOKUP(4,Verweise!$A$1:$B$12,2),IF(E27=5,VLOOKUP(5,Verweise!$A$1:$B$12,2),IF(E27=6,VLOOKUP(6,Verweise!$A$1:$B$12,2),IF(E27=7,VLOOKUP(7,Verweise!$A$1:$B$12,2),IF(E27=8,VLOOKUP(8,Verweise!$A$1:$B$12,2),IF(E27=9,VLOOKUP(9,Verweise!$A$1:$B$12,2),IF(E27=10,VLOOKUP(10,Verweise!$A$1:$B$12,2),IF(E27=11,VLOOKUP(11,Verweise!$A$1:$B$12,2),IF(E27=12,VLOOKUP(12,Verweise!$A$1:$B$12,2)))))))))))))</f>
        <v>Nordwalde I</v>
      </c>
      <c r="G27" s="137">
        <v>6</v>
      </c>
      <c r="H27" s="138" t="s">
        <v>8</v>
      </c>
      <c r="I27" s="139">
        <v>14</v>
      </c>
    </row>
    <row r="28" spans="1:12" ht="14.1" customHeight="1" x14ac:dyDescent="0.25">
      <c r="A28" s="182"/>
      <c r="B28" s="107">
        <v>2</v>
      </c>
      <c r="C28" s="108" t="str">
        <f>IF(B28=1,VLOOKUP(1,Verweise!$A$1:$B$12,2),IF(B28=2,VLOOKUP(2,Verweise!$A$1:$B$12,2),IF(B28=3,VLOOKUP(3,Verweise!$A$1:$B$12,2),IF(B28=4,VLOOKUP(4,Verweise!$A$1:$B$12,2),IF(B28=5,VLOOKUP(5,Verweise!$A$1:$B$12,2),IF(B28=6,VLOOKUP(6,Verweise!$A$1:$B$12,2),IF(B28=7,VLOOKUP(7,Verweise!$A$1:$B$12,2),IF(B28=8,VLOOKUP(8,Verweise!$A$1:$B$12,2),IF(B28=9,VLOOKUP(9,Verweise!$A$1:$B$12,2),IF(B28=10,VLOOKUP(10,Verweise!$A$1:$B$12,2),IF(B28=11,VLOOKUP(11,Verweise!$A$1:$B$12,2),IF(B28=12,VLOOKUP(12,Verweise!$A$1:$B$12,2)))))))))))))</f>
        <v>Gelsenkirchen II</v>
      </c>
      <c r="D28" s="109"/>
      <c r="E28" s="107">
        <v>11</v>
      </c>
      <c r="F28" s="108" t="str">
        <f>IF(E28=1,VLOOKUP(1,Verweise!$A$1:$B$12,2),IF(E28=2,VLOOKUP(2,Verweise!$A$1:$B$12,2),IF(E28=3,VLOOKUP(3,Verweise!$A$1:$B$12,2),IF(E28=4,VLOOKUP(4,Verweise!$A$1:$B$12,2),IF(E28=5,VLOOKUP(5,Verweise!$A$1:$B$12,2),IF(E28=6,VLOOKUP(6,Verweise!$A$1:$B$12,2),IF(E28=7,VLOOKUP(7,Verweise!$A$1:$B$12,2),IF(E28=8,VLOOKUP(8,Verweise!$A$1:$B$12,2),IF(E28=9,VLOOKUP(9,Verweise!$A$1:$B$12,2),IF(E28=10,VLOOKUP(10,Verweise!$A$1:$B$12,2),IF(E28=11,VLOOKUP(11,Verweise!$A$1:$B$12,2),IF(E28=12,VLOOKUP(12,Verweise!$A$1:$B$12,2)))))))))))))</f>
        <v>Gütersloh I</v>
      </c>
      <c r="G28" s="137">
        <v>10</v>
      </c>
      <c r="H28" s="138" t="s">
        <v>8</v>
      </c>
      <c r="I28" s="139">
        <v>0</v>
      </c>
    </row>
    <row r="29" spans="1:12" ht="14.1" customHeight="1" x14ac:dyDescent="0.25">
      <c r="A29" s="182"/>
      <c r="B29" s="107">
        <v>3</v>
      </c>
      <c r="C29" s="108" t="str">
        <f>IF(B29=1,VLOOKUP(1,Verweise!$A$1:$B$12,2),IF(B29=2,VLOOKUP(2,Verweise!$A$1:$B$12,2),IF(B29=3,VLOOKUP(3,Verweise!$A$1:$B$12,2),IF(B29=4,VLOOKUP(4,Verweise!$A$1:$B$12,2),IF(B29=5,VLOOKUP(5,Verweise!$A$1:$B$12,2),IF(B29=6,VLOOKUP(6,Verweise!$A$1:$B$12,2),IF(B29=7,VLOOKUP(7,Verweise!$A$1:$B$12,2),IF(B29=8,VLOOKUP(8,Verweise!$A$1:$B$12,2),IF(B29=9,VLOOKUP(9,Verweise!$A$1:$B$12,2),IF(B29=10,VLOOKUP(10,Verweise!$A$1:$B$12,2),IF(B29=11,VLOOKUP(11,Verweise!$A$1:$B$12,2),IF(B29=12,VLOOKUP(12,Verweise!$A$1:$B$12,2)))))))))))))</f>
        <v>Mettmann I</v>
      </c>
      <c r="D29" s="109" t="s">
        <v>8</v>
      </c>
      <c r="E29" s="107">
        <v>12</v>
      </c>
      <c r="F29" s="110" t="str">
        <f>IF(E29=1,VLOOKUP(1,Verweise!$A$1:$B$12,2),IF(E29=2,VLOOKUP(2,Verweise!$A$1:$B$12,2),IF(E29=3,VLOOKUP(3,Verweise!$A$1:$B$12,2),IF(E29=4,VLOOKUP(4,Verweise!$A$1:$B$12,2),IF(E29=5,VLOOKUP(5,Verweise!$A$1:$B$12,2),IF(E29=6,VLOOKUP(6,Verweise!$A$1:$B$12,2),IF(E29=7,VLOOKUP(7,Verweise!$A$1:$B$12,2),IF(E29=8,VLOOKUP(8,Verweise!$A$1:$B$12,2),IF(E29=9,VLOOKUP(9,Verweise!$A$1:$B$12,2),IF(E29=10,VLOOKUP(10,Verweise!$A$1:$B$12,2),IF(E29=11,VLOOKUP(11,Verweise!$A$1:$B$12,2),IF(E29=12,VLOOKUP(12,Verweise!$A$1:$B$12,2)))))))))))))</f>
        <v>Mettingen I</v>
      </c>
      <c r="G29" s="137">
        <v>11</v>
      </c>
      <c r="H29" s="138" t="s">
        <v>8</v>
      </c>
      <c r="I29" s="139">
        <v>10</v>
      </c>
    </row>
    <row r="30" spans="1:12" ht="14.1" customHeight="1" x14ac:dyDescent="0.25">
      <c r="A30" s="183"/>
      <c r="B30" s="107"/>
      <c r="C30" s="108"/>
      <c r="D30" s="109"/>
      <c r="E30" s="107"/>
      <c r="F30" s="110"/>
      <c r="G30" s="137"/>
      <c r="H30" s="138"/>
      <c r="I30" s="139"/>
    </row>
    <row r="31" spans="1:12" ht="14.1" customHeight="1" x14ac:dyDescent="0.25">
      <c r="A31" s="181">
        <v>8</v>
      </c>
      <c r="B31" s="107">
        <v>12</v>
      </c>
      <c r="C31" s="108" t="str">
        <f>IF(B31=1,VLOOKUP(1,Verweise!$A$1:$B$12,2),IF(B31=2,VLOOKUP(2,Verweise!$A$1:$B$12,2),IF(B31=3,VLOOKUP(3,Verweise!$A$1:$B$12,2),IF(B31=4,VLOOKUP(4,Verweise!$A$1:$B$12,2),IF(B31=5,VLOOKUP(5,Verweise!$A$1:$B$12,2),IF(B31=6,VLOOKUP(6,Verweise!$A$1:$B$12,2),IF(B31=7,VLOOKUP(7,Verweise!$A$1:$B$12,2),IF(B31=8,VLOOKUP(8,Verweise!$A$1:$B$12,2),IF(B31=9,VLOOKUP(9,Verweise!$A$1:$B$12,2),IF(B31=10,VLOOKUP(10,Verweise!$A$1:$B$12,2),IF(B31=11,VLOOKUP(11,Verweise!$A$1:$B$12,2),IF(B31=12,VLOOKUP(12,Verweise!$A$1:$B$12,2)))))))))))))</f>
        <v>Mettingen I</v>
      </c>
      <c r="D31" s="109" t="s">
        <v>8</v>
      </c>
      <c r="E31" s="107">
        <v>1</v>
      </c>
      <c r="F31" s="110" t="str">
        <f>IF(E31=1,VLOOKUP(1,Verweise!$A$1:$B$12,2),IF(E31=2,VLOOKUP(2,Verweise!$A$1:$B$12,2),IF(E31=3,VLOOKUP(3,Verweise!$A$1:$B$12,2),IF(E31=4,VLOOKUP(4,Verweise!$A$1:$B$12,2),IF(E31=5,VLOOKUP(5,Verweise!$A$1:$B$12,2),IF(E31=6,VLOOKUP(6,Verweise!$A$1:$B$12,2),IF(E31=7,VLOOKUP(7,Verweise!$A$1:$B$12,2),IF(E31=8,VLOOKUP(8,Verweise!$A$1:$B$12,2),IF(E31=9,VLOOKUP(9,Verweise!$A$1:$B$12,2),IF(E31=10,VLOOKUP(10,Verweise!$A$1:$B$12,2),IF(E31=11,VLOOKUP(11,Verweise!$A$1:$B$12,2),IF(E31=12,VLOOKUP(12,Verweise!$A$1:$B$12,2)))))))))))))</f>
        <v>Gelsenkirchen I</v>
      </c>
      <c r="G31" s="137">
        <v>11</v>
      </c>
      <c r="H31" s="138" t="s">
        <v>8</v>
      </c>
      <c r="I31" s="139">
        <v>11</v>
      </c>
    </row>
    <row r="32" spans="1:12" ht="14.1" customHeight="1" x14ac:dyDescent="0.25">
      <c r="A32" s="182"/>
      <c r="B32" s="107">
        <v>5</v>
      </c>
      <c r="C32" s="108" t="str">
        <f>IF(B32=1,VLOOKUP(1,Verweise!$A$1:$B$12,2),IF(B32=2,VLOOKUP(2,Verweise!$A$1:$B$12,2),IF(B32=3,VLOOKUP(3,Verweise!$A$1:$B$12,2),IF(B32=4,VLOOKUP(4,Verweise!$A$1:$B$12,2),IF(B32=5,VLOOKUP(5,Verweise!$A$1:$B$12,2),IF(B32=6,VLOOKUP(6,Verweise!$A$1:$B$12,2),IF(B32=7,VLOOKUP(7,Verweise!$A$1:$B$12,2),IF(B32=8,VLOOKUP(8,Verweise!$A$1:$B$12,2),IF(B32=9,VLOOKUP(9,Verweise!$A$1:$B$12,2),IF(B32=10,VLOOKUP(10,Verweise!$A$1:$B$12,2),IF(B32=11,VLOOKUP(11,Verweise!$A$1:$B$12,2),IF(B32=12,VLOOKUP(12,Verweise!$A$1:$B$12,2)))))))))))))</f>
        <v>Stadthagen</v>
      </c>
      <c r="D32" s="109">
        <v>6</v>
      </c>
      <c r="E32" s="107">
        <v>9</v>
      </c>
      <c r="F32" s="110" t="str">
        <f>IF(E32=1,VLOOKUP(1,Verweise!$A$1:$B$12,2),IF(E32=2,VLOOKUP(2,Verweise!$A$1:$B$12,2),IF(E32=3,VLOOKUP(3,Verweise!$A$1:$B$12,2),IF(E32=4,VLOOKUP(4,Verweise!$A$1:$B$12,2),IF(E32=5,VLOOKUP(5,Verweise!$A$1:$B$12,2),IF(E32=6,VLOOKUP(6,Verweise!$A$1:$B$12,2),IF(E32=7,VLOOKUP(7,Verweise!$A$1:$B$12,2),IF(E32=8,VLOOKUP(8,Verweise!$A$1:$B$12,2),IF(E32=9,VLOOKUP(9,Verweise!$A$1:$B$12,2),IF(E32=10,VLOOKUP(10,Verweise!$A$1:$B$12,2),IF(E32=11,VLOOKUP(11,Verweise!$A$1:$B$12,2),IF(E32=12,VLOOKUP(12,Verweise!$A$1:$B$12,2)))))))))))))</f>
        <v>Herne I</v>
      </c>
      <c r="G32" s="137">
        <v>7</v>
      </c>
      <c r="H32" s="138" t="s">
        <v>8</v>
      </c>
      <c r="I32" s="139">
        <v>12</v>
      </c>
    </row>
    <row r="33" spans="1:9" ht="14.1" customHeight="1" x14ac:dyDescent="0.25">
      <c r="A33" s="182"/>
      <c r="B33" s="107">
        <v>6</v>
      </c>
      <c r="C33" s="108" t="str">
        <f>IF(B33=1,VLOOKUP(1,Verweise!$A$1:$B$12,2),IF(B33=2,VLOOKUP(2,Verweise!$A$1:$B$12,2),IF(B33=3,VLOOKUP(3,Verweise!$A$1:$B$12,2),IF(B33=4,VLOOKUP(4,Verweise!$A$1:$B$12,2),IF(B33=5,VLOOKUP(5,Verweise!$A$1:$B$12,2),IF(B33=6,VLOOKUP(6,Verweise!$A$1:$B$12,2),IF(B33=7,VLOOKUP(7,Verweise!$A$1:$B$12,2),IF(B33=8,VLOOKUP(8,Verweise!$A$1:$B$12,2),IF(B33=9,VLOOKUP(9,Verweise!$A$1:$B$12,2),IF(B33=10,VLOOKUP(10,Verweise!$A$1:$B$12,2),IF(B33=11,VLOOKUP(11,Verweise!$A$1:$B$12,2),IF(B33=12,VLOOKUP(12,Verweise!$A$1:$B$12,2)))))))))))))</f>
        <v>Stolberg</v>
      </c>
      <c r="D33" s="109" t="s">
        <v>8</v>
      </c>
      <c r="E33" s="107">
        <v>8</v>
      </c>
      <c r="F33" s="110" t="str">
        <f>IF(E33=1,VLOOKUP(1,Verweise!$A$1:$B$12,2),IF(E33=2,VLOOKUP(2,Verweise!$A$1:$B$12,2),IF(E33=3,VLOOKUP(3,Verweise!$A$1:$B$12,2),IF(E33=4,VLOOKUP(4,Verweise!$A$1:$B$12,2),IF(E33=5,VLOOKUP(5,Verweise!$A$1:$B$12,2),IF(E33=6,VLOOKUP(6,Verweise!$A$1:$B$12,2),IF(E33=7,VLOOKUP(7,Verweise!$A$1:$B$12,2),IF(E33=8,VLOOKUP(8,Verweise!$A$1:$B$12,2),IF(E33=9,VLOOKUP(9,Verweise!$A$1:$B$12,2),IF(E33=10,VLOOKUP(10,Verweise!$A$1:$B$12,2),IF(E33=11,VLOOKUP(11,Verweise!$A$1:$B$12,2),IF(E33=12,VLOOKUP(12,Verweise!$A$1:$B$12,2)))))))))))))</f>
        <v>Nordwalde II</v>
      </c>
      <c r="G33" s="137">
        <v>13</v>
      </c>
      <c r="H33" s="138" t="s">
        <v>8</v>
      </c>
      <c r="I33" s="139">
        <v>5</v>
      </c>
    </row>
    <row r="34" spans="1:9" ht="14.1" customHeight="1" x14ac:dyDescent="0.25">
      <c r="A34" s="183"/>
      <c r="B34" s="107"/>
      <c r="C34" s="108"/>
      <c r="D34" s="109"/>
      <c r="E34" s="107"/>
      <c r="F34" s="110"/>
      <c r="G34" s="137"/>
      <c r="H34" s="138"/>
      <c r="I34" s="139"/>
    </row>
    <row r="35" spans="1:9" ht="14.1" customHeight="1" x14ac:dyDescent="0.25">
      <c r="A35" s="181">
        <v>9</v>
      </c>
      <c r="B35" s="107">
        <v>4</v>
      </c>
      <c r="C35" s="108" t="str">
        <f>IF(B35=1,VLOOKUP(1,Verweise!$A$1:$B$12,2),IF(B35=2,VLOOKUP(2,Verweise!$A$1:$B$12,2),IF(B35=3,VLOOKUP(3,Verweise!$A$1:$B$12,2),IF(B35=4,VLOOKUP(4,Verweise!$A$1:$B$12,2),IF(B35=5,VLOOKUP(5,Verweise!$A$1:$B$12,2),IF(B35=6,VLOOKUP(6,Verweise!$A$1:$B$12,2),IF(B35=7,VLOOKUP(7,Verweise!$A$1:$B$12,2),IF(B35=8,VLOOKUP(8,Verweise!$A$1:$B$12,2),IF(B35=9,VLOOKUP(9,Verweise!$A$1:$B$12,2),IF(B35=10,VLOOKUP(10,Verweise!$A$1:$B$12,2),IF(B35=11,VLOOKUP(11,Verweise!$A$1:$B$12,2),IF(B35=12,VLOOKUP(12,Verweise!$A$1:$B$12,2)))))))))))))</f>
        <v>Mettmann II</v>
      </c>
      <c r="D35" s="109" t="s">
        <v>8</v>
      </c>
      <c r="E35" s="107">
        <v>9</v>
      </c>
      <c r="F35" s="110" t="str">
        <f>IF(E35=1,VLOOKUP(1,Verweise!$A$1:$B$12,2),IF(E35=2,VLOOKUP(2,Verweise!$A$1:$B$12,2),IF(E35=3,VLOOKUP(3,Verweise!$A$1:$B$12,2),IF(E35=4,VLOOKUP(4,Verweise!$A$1:$B$12,2),IF(E35=5,VLOOKUP(5,Verweise!$A$1:$B$12,2),IF(E35=6,VLOOKUP(6,Verweise!$A$1:$B$12,2),IF(E35=7,VLOOKUP(7,Verweise!$A$1:$B$12,2),IF(E35=8,VLOOKUP(8,Verweise!$A$1:$B$12,2),IF(E35=9,VLOOKUP(9,Verweise!$A$1:$B$12,2),IF(E35=10,VLOOKUP(10,Verweise!$A$1:$B$12,2),IF(E35=11,VLOOKUP(11,Verweise!$A$1:$B$12,2),IF(E35=12,VLOOKUP(12,Verweise!$A$1:$B$12,2)))))))))))))</f>
        <v>Herne I</v>
      </c>
      <c r="G35" s="137">
        <v>12</v>
      </c>
      <c r="H35" s="138" t="s">
        <v>8</v>
      </c>
      <c r="I35" s="139">
        <v>7</v>
      </c>
    </row>
    <row r="36" spans="1:9" ht="14.1" customHeight="1" x14ac:dyDescent="0.25">
      <c r="A36" s="182"/>
      <c r="B36" s="107">
        <v>7</v>
      </c>
      <c r="C36" s="108" t="str">
        <f>IF(B36=1,VLOOKUP(1,Verweise!$A$1:$B$12,2),IF(B36=2,VLOOKUP(2,Verweise!$A$1:$B$12,2),IF(B36=3,VLOOKUP(3,Verweise!$A$1:$B$12,2),IF(B36=4,VLOOKUP(4,Verweise!$A$1:$B$12,2),IF(B36=5,VLOOKUP(5,Verweise!$A$1:$B$12,2),IF(B36=6,VLOOKUP(6,Verweise!$A$1:$B$12,2),IF(B36=7,VLOOKUP(7,Verweise!$A$1:$B$12,2),IF(B36=8,VLOOKUP(8,Verweise!$A$1:$B$12,2),IF(B36=9,VLOOKUP(9,Verweise!$A$1:$B$12,2),IF(B36=10,VLOOKUP(10,Verweise!$A$1:$B$12,2),IF(B36=11,VLOOKUP(11,Verweise!$A$1:$B$12,2),IF(B36=12,VLOOKUP(12,Verweise!$A$1:$B$12,2)))))))))))))</f>
        <v>Nordwalde I</v>
      </c>
      <c r="D36" s="109" t="s">
        <v>8</v>
      </c>
      <c r="E36" s="107">
        <v>2</v>
      </c>
      <c r="F36" s="110" t="str">
        <f>IF(E36=1,VLOOKUP(1,Verweise!$A$1:$B$12,2),IF(E36=2,VLOOKUP(2,Verweise!$A$1:$B$12,2),IF(E36=3,VLOOKUP(3,Verweise!$A$1:$B$12,2),IF(E36=4,VLOOKUP(4,Verweise!$A$1:$B$12,2),IF(E36=5,VLOOKUP(5,Verweise!$A$1:$B$12,2),IF(E36=6,VLOOKUP(6,Verweise!$A$1:$B$12,2),IF(E36=7,VLOOKUP(7,Verweise!$A$1:$B$12,2),IF(E36=8,VLOOKUP(8,Verweise!$A$1:$B$12,2),IF(E36=9,VLOOKUP(9,Verweise!$A$1:$B$12,2),IF(E36=10,VLOOKUP(10,Verweise!$A$1:$B$12,2),IF(E36=11,VLOOKUP(11,Verweise!$A$1:$B$12,2),IF(E36=12,VLOOKUP(12,Verweise!$A$1:$B$12,2)))))))))))))</f>
        <v>Gelsenkirchen II</v>
      </c>
      <c r="G36" s="137">
        <v>9</v>
      </c>
      <c r="H36" s="138" t="s">
        <v>8</v>
      </c>
      <c r="I36" s="139">
        <v>9</v>
      </c>
    </row>
    <row r="37" spans="1:9" ht="14.1" customHeight="1" x14ac:dyDescent="0.25">
      <c r="A37" s="182"/>
      <c r="B37" s="107">
        <v>8</v>
      </c>
      <c r="C37" s="108" t="str">
        <f>IF(B37=1,VLOOKUP(1,Verweise!$A$1:$B$12,2),IF(B37=2,VLOOKUP(2,Verweise!$A$1:$B$12,2),IF(B37=3,VLOOKUP(3,Verweise!$A$1:$B$12,2),IF(B37=4,VLOOKUP(4,Verweise!$A$1:$B$12,2),IF(B37=5,VLOOKUP(5,Verweise!$A$1:$B$12,2),IF(B37=6,VLOOKUP(6,Verweise!$A$1:$B$12,2),IF(B37=7,VLOOKUP(7,Verweise!$A$1:$B$12,2),IF(B37=8,VLOOKUP(8,Verweise!$A$1:$B$12,2),IF(B37=9,VLOOKUP(9,Verweise!$A$1:$B$12,2),IF(B37=10,VLOOKUP(10,Verweise!$A$1:$B$12,2),IF(B37=11,VLOOKUP(11,Verweise!$A$1:$B$12,2),IF(B37=12,VLOOKUP(12,Verweise!$A$1:$B$12,2)))))))))))))</f>
        <v>Nordwalde II</v>
      </c>
      <c r="D37" s="109" t="s">
        <v>8</v>
      </c>
      <c r="E37" s="107">
        <v>3</v>
      </c>
      <c r="F37" s="110" t="str">
        <f>IF(E37=1,VLOOKUP(1,Verweise!$A$1:$B$12,2),IF(E37=2,VLOOKUP(2,Verweise!$A$1:$B$12,2),IF(E37=3,VLOOKUP(3,Verweise!$A$1:$B$12,2),IF(E37=4,VLOOKUP(4,Verweise!$A$1:$B$12,2),IF(E37=5,VLOOKUP(5,Verweise!$A$1:$B$12,2),IF(E37=6,VLOOKUP(6,Verweise!$A$1:$B$12,2),IF(E37=7,VLOOKUP(7,Verweise!$A$1:$B$12,2),IF(E37=8,VLOOKUP(8,Verweise!$A$1:$B$12,2),IF(E37=9,VLOOKUP(9,Verweise!$A$1:$B$12,2),IF(E37=10,VLOOKUP(10,Verweise!$A$1:$B$12,2),IF(E37=11,VLOOKUP(11,Verweise!$A$1:$B$12,2),IF(E37=12,VLOOKUP(12,Verweise!$A$1:$B$12,2)))))))))))))</f>
        <v>Mettmann I</v>
      </c>
      <c r="G37" s="137">
        <v>9</v>
      </c>
      <c r="H37" s="138" t="s">
        <v>8</v>
      </c>
      <c r="I37" s="139">
        <v>10</v>
      </c>
    </row>
    <row r="38" spans="1:9" ht="14.1" customHeight="1" x14ac:dyDescent="0.25">
      <c r="A38" s="183"/>
      <c r="B38" s="107"/>
      <c r="C38" s="108"/>
      <c r="D38" s="109"/>
      <c r="E38" s="107"/>
      <c r="F38" s="110"/>
      <c r="G38" s="137"/>
      <c r="H38" s="138"/>
      <c r="I38" s="139"/>
    </row>
    <row r="39" spans="1:9" ht="14.1" customHeight="1" x14ac:dyDescent="0.25">
      <c r="A39" s="181">
        <v>10</v>
      </c>
      <c r="B39" s="107">
        <v>1</v>
      </c>
      <c r="C39" s="108" t="str">
        <f>IF(B39=1,VLOOKUP(1,Verweise!$A$1:$B$12,2),IF(B39=2,VLOOKUP(2,Verweise!$A$1:$B$12,2),IF(B39=3,VLOOKUP(3,Verweise!$A$1:$B$12,2),IF(B39=4,VLOOKUP(4,Verweise!$A$1:$B$12,2),IF(B39=5,VLOOKUP(5,Verweise!$A$1:$B$12,2),IF(B39=6,VLOOKUP(6,Verweise!$A$1:$B$12,2),IF(B39=7,VLOOKUP(7,Verweise!$A$1:$B$12,2),IF(B39=8,VLOOKUP(8,Verweise!$A$1:$B$12,2),IF(B39=9,VLOOKUP(9,Verweise!$A$1:$B$12,2),IF(B39=10,VLOOKUP(10,Verweise!$A$1:$B$12,2),IF(B39=11,VLOOKUP(11,Verweise!$A$1:$B$12,2),IF(B39=12,VLOOKUP(12,Verweise!$A$1:$B$12,2)))))))))))))</f>
        <v>Gelsenkirchen I</v>
      </c>
      <c r="D39" s="109"/>
      <c r="E39" s="107">
        <v>10</v>
      </c>
      <c r="F39" s="108" t="str">
        <f>IF(E39=1,VLOOKUP(1,Verweise!$A$1:$B$12,2),IF(E39=2,VLOOKUP(2,Verweise!$A$1:$B$12,2),IF(E39=3,VLOOKUP(3,Verweise!$A$1:$B$12,2),IF(E39=4,VLOOKUP(4,Verweise!$A$1:$B$12,2),IF(E39=5,VLOOKUP(5,Verweise!$A$1:$B$12,2),IF(E39=6,VLOOKUP(6,Verweise!$A$1:$B$12,2),IF(E39=7,VLOOKUP(7,Verweise!$A$1:$B$12,2),IF(E39=8,VLOOKUP(8,Verweise!$A$1:$B$12,2),IF(E39=9,VLOOKUP(9,Verweise!$A$1:$B$12,2),IF(E39=10,VLOOKUP(10,Verweise!$A$1:$B$12,2),IF(E39=11,VLOOKUP(11,Verweise!$A$1:$B$12,2),IF(E39=12,VLOOKUP(12,Verweise!$A$1:$B$12,2)))))))))))))</f>
        <v>Espelkamp I</v>
      </c>
      <c r="G39" s="137">
        <v>11</v>
      </c>
      <c r="H39" s="138" t="s">
        <v>8</v>
      </c>
      <c r="I39" s="139">
        <v>7</v>
      </c>
    </row>
    <row r="40" spans="1:9" ht="14.1" customHeight="1" x14ac:dyDescent="0.25">
      <c r="A40" s="182"/>
      <c r="B40" s="107">
        <v>5</v>
      </c>
      <c r="C40" s="108" t="str">
        <f>IF(B40=1,VLOOKUP(1,Verweise!$A$1:$B$12,2),IF(B40=2,VLOOKUP(2,Verweise!$A$1:$B$12,2),IF(B40=3,VLOOKUP(3,Verweise!$A$1:$B$12,2),IF(B40=4,VLOOKUP(4,Verweise!$A$1:$B$12,2),IF(B40=5,VLOOKUP(5,Verweise!$A$1:$B$12,2),IF(B40=6,VLOOKUP(6,Verweise!$A$1:$B$12,2),IF(B40=7,VLOOKUP(7,Verweise!$A$1:$B$12,2),IF(B40=8,VLOOKUP(8,Verweise!$A$1:$B$12,2),IF(B40=9,VLOOKUP(9,Verweise!$A$1:$B$12,2),IF(B40=10,VLOOKUP(10,Verweise!$A$1:$B$12,2),IF(B40=11,VLOOKUP(11,Verweise!$A$1:$B$12,2),IF(B40=12,VLOOKUP(12,Verweise!$A$1:$B$12,2)))))))))))))</f>
        <v>Stadthagen</v>
      </c>
      <c r="D40" s="109" t="s">
        <v>8</v>
      </c>
      <c r="E40" s="107">
        <v>7</v>
      </c>
      <c r="F40" s="110" t="str">
        <f>IF(E40=1,VLOOKUP(1,Verweise!$A$1:$B$12,2),IF(E40=2,VLOOKUP(2,Verweise!$A$1:$B$12,2),IF(E40=3,VLOOKUP(3,Verweise!$A$1:$B$12,2),IF(E40=4,VLOOKUP(4,Verweise!$A$1:$B$12,2),IF(E40=5,VLOOKUP(5,Verweise!$A$1:$B$12,2),IF(E40=6,VLOOKUP(6,Verweise!$A$1:$B$12,2),IF(E40=7,VLOOKUP(7,Verweise!$A$1:$B$12,2),IF(E40=8,VLOOKUP(8,Verweise!$A$1:$B$12,2),IF(E40=9,VLOOKUP(9,Verweise!$A$1:$B$12,2),IF(E40=10,VLOOKUP(10,Verweise!$A$1:$B$12,2),IF(E40=11,VLOOKUP(11,Verweise!$A$1:$B$12,2),IF(E40=12,VLOOKUP(12,Verweise!$A$1:$B$12,2)))))))))))))</f>
        <v>Nordwalde I</v>
      </c>
      <c r="G40" s="137">
        <v>13</v>
      </c>
      <c r="H40" s="138" t="s">
        <v>8</v>
      </c>
      <c r="I40" s="139">
        <v>8</v>
      </c>
    </row>
    <row r="41" spans="1:9" ht="14.1" customHeight="1" x14ac:dyDescent="0.25">
      <c r="A41" s="182"/>
      <c r="B41" s="107">
        <v>6</v>
      </c>
      <c r="C41" s="108" t="str">
        <f>IF(B41=1,VLOOKUP(1,Verweise!$A$1:$B$12,2),IF(B41=2,VLOOKUP(2,Verweise!$A$1:$B$12,2),IF(B41=3,VLOOKUP(3,Verweise!$A$1:$B$12,2),IF(B41=4,VLOOKUP(4,Verweise!$A$1:$B$12,2),IF(B41=5,VLOOKUP(5,Verweise!$A$1:$B$12,2),IF(B41=6,VLOOKUP(6,Verweise!$A$1:$B$12,2),IF(B41=7,VLOOKUP(7,Verweise!$A$1:$B$12,2),IF(B41=8,VLOOKUP(8,Verweise!$A$1:$B$12,2),IF(B41=9,VLOOKUP(9,Verweise!$A$1:$B$12,2),IF(B41=10,VLOOKUP(10,Verweise!$A$1:$B$12,2),IF(B41=11,VLOOKUP(11,Verweise!$A$1:$B$12,2),IF(B41=12,VLOOKUP(12,Verweise!$A$1:$B$12,2)))))))))))))</f>
        <v>Stolberg</v>
      </c>
      <c r="D41" s="109" t="s">
        <v>8</v>
      </c>
      <c r="E41" s="107">
        <v>11</v>
      </c>
      <c r="F41" s="110" t="str">
        <f>IF(E41=1,VLOOKUP(1,Verweise!$A$1:$B$12,2),IF(E41=2,VLOOKUP(2,Verweise!$A$1:$B$12,2),IF(E41=3,VLOOKUP(3,Verweise!$A$1:$B$12,2),IF(E41=4,VLOOKUP(4,Verweise!$A$1:$B$12,2),IF(E41=5,VLOOKUP(5,Verweise!$A$1:$B$12,2),IF(E41=6,VLOOKUP(6,Verweise!$A$1:$B$12,2),IF(E41=7,VLOOKUP(7,Verweise!$A$1:$B$12,2),IF(E41=8,VLOOKUP(8,Verweise!$A$1:$B$12,2),IF(E41=9,VLOOKUP(9,Verweise!$A$1:$B$12,2),IF(E41=10,VLOOKUP(10,Verweise!$A$1:$B$12,2),IF(E41=11,VLOOKUP(11,Verweise!$A$1:$B$12,2),IF(E41=12,VLOOKUP(12,Verweise!$A$1:$B$12,2)))))))))))))</f>
        <v>Gütersloh I</v>
      </c>
      <c r="G41" s="137">
        <v>10</v>
      </c>
      <c r="H41" s="138" t="s">
        <v>8</v>
      </c>
      <c r="I41" s="139">
        <v>0</v>
      </c>
    </row>
    <row r="42" spans="1:9" ht="14.1" customHeight="1" x14ac:dyDescent="0.25">
      <c r="A42" s="183"/>
      <c r="B42" s="107"/>
      <c r="C42" s="108"/>
      <c r="D42" s="109"/>
      <c r="E42" s="107"/>
      <c r="F42" s="110"/>
      <c r="G42" s="137"/>
      <c r="H42" s="138"/>
      <c r="I42" s="139"/>
    </row>
    <row r="43" spans="1:9" ht="14.1" customHeight="1" x14ac:dyDescent="0.25">
      <c r="A43" s="181">
        <v>11</v>
      </c>
      <c r="B43" s="107">
        <v>4</v>
      </c>
      <c r="C43" s="108" t="str">
        <f>IF(B43=1,VLOOKUP(1,Verweise!$A$1:$B$12,2),IF(B43=2,VLOOKUP(2,Verweise!$A$1:$B$12,2),IF(B43=3,VLOOKUP(3,Verweise!$A$1:$B$12,2),IF(B43=4,VLOOKUP(4,Verweise!$A$1:$B$12,2),IF(B43=5,VLOOKUP(5,Verweise!$A$1:$B$12,2),IF(B43=6,VLOOKUP(6,Verweise!$A$1:$B$12,2),IF(B43=7,VLOOKUP(7,Verweise!$A$1:$B$12,2),IF(B43=8,VLOOKUP(8,Verweise!$A$1:$B$12,2),IF(B43=9,VLOOKUP(9,Verweise!$A$1:$B$12,2),IF(B43=10,VLOOKUP(10,Verweise!$A$1:$B$12,2),IF(B43=11,VLOOKUP(11,Verweise!$A$1:$B$12,2),IF(B43=12,VLOOKUP(12,Verweise!$A$1:$B$12,2)))))))))))))</f>
        <v>Mettmann II</v>
      </c>
      <c r="D43" s="109" t="s">
        <v>8</v>
      </c>
      <c r="E43" s="107">
        <v>8</v>
      </c>
      <c r="F43" s="110" t="str">
        <f>IF(E43=1,VLOOKUP(1,Verweise!$A$1:$B$12,2),IF(E43=2,VLOOKUP(2,Verweise!$A$1:$B$12,2),IF(E43=3,VLOOKUP(3,Verweise!$A$1:$B$12,2),IF(E43=4,VLOOKUP(4,Verweise!$A$1:$B$12,2),IF(E43=5,VLOOKUP(5,Verweise!$A$1:$B$12,2),IF(E43=6,VLOOKUP(6,Verweise!$A$1:$B$12,2),IF(E43=7,VLOOKUP(7,Verweise!$A$1:$B$12,2),IF(E43=8,VLOOKUP(8,Verweise!$A$1:$B$12,2),IF(E43=9,VLOOKUP(9,Verweise!$A$1:$B$12,2),IF(E43=10,VLOOKUP(10,Verweise!$A$1:$B$12,2),IF(E43=11,VLOOKUP(11,Verweise!$A$1:$B$12,2),IF(E43=12,VLOOKUP(12,Verweise!$A$1:$B$12,2)))))))))))))</f>
        <v>Nordwalde II</v>
      </c>
      <c r="G43" s="137">
        <v>13</v>
      </c>
      <c r="H43" s="138" t="s">
        <v>8</v>
      </c>
      <c r="I43" s="139">
        <v>5</v>
      </c>
    </row>
    <row r="44" spans="1:9" ht="14.1" customHeight="1" x14ac:dyDescent="0.25">
      <c r="A44" s="182"/>
      <c r="B44" s="107">
        <v>12</v>
      </c>
      <c r="C44" s="108" t="str">
        <f>IF(B44=1,VLOOKUP(1,Verweise!$A$1:$B$12,2),IF(B44=2,VLOOKUP(2,Verweise!$A$1:$B$12,2),IF(B44=3,VLOOKUP(3,Verweise!$A$1:$B$12,2),IF(B44=4,VLOOKUP(4,Verweise!$A$1:$B$12,2),IF(B44=5,VLOOKUP(5,Verweise!$A$1:$B$12,2),IF(B44=6,VLOOKUP(6,Verweise!$A$1:$B$12,2),IF(B44=7,VLOOKUP(7,Verweise!$A$1:$B$12,2),IF(B44=8,VLOOKUP(8,Verweise!$A$1:$B$12,2),IF(B44=9,VLOOKUP(9,Verweise!$A$1:$B$12,2),IF(B44=10,VLOOKUP(10,Verweise!$A$1:$B$12,2),IF(B44=11,VLOOKUP(11,Verweise!$A$1:$B$12,2),IF(B44=12,VLOOKUP(12,Verweise!$A$1:$B$12,2)))))))))))))</f>
        <v>Mettingen I</v>
      </c>
      <c r="D44" s="109" t="s">
        <v>8</v>
      </c>
      <c r="E44" s="107">
        <v>2</v>
      </c>
      <c r="F44" s="110" t="str">
        <f>IF(E44=1,VLOOKUP(1,Verweise!$A$1:$B$12,2),IF(E44=2,VLOOKUP(2,Verweise!$A$1:$B$12,2),IF(E44=3,VLOOKUP(3,Verweise!$A$1:$B$12,2),IF(E44=4,VLOOKUP(4,Verweise!$A$1:$B$12,2),IF(E44=5,VLOOKUP(5,Verweise!$A$1:$B$12,2),IF(E44=6,VLOOKUP(6,Verweise!$A$1:$B$12,2),IF(E44=7,VLOOKUP(7,Verweise!$A$1:$B$12,2),IF(E44=8,VLOOKUP(8,Verweise!$A$1:$B$12,2),IF(E44=9,VLOOKUP(9,Verweise!$A$1:$B$12,2),IF(E44=10,VLOOKUP(10,Verweise!$A$1:$B$12,2),IF(E44=11,VLOOKUP(11,Verweise!$A$1:$B$12,2),IF(E44=12,VLOOKUP(12,Verweise!$A$1:$B$12,2)))))))))))))</f>
        <v>Gelsenkirchen II</v>
      </c>
      <c r="G44" s="137">
        <v>8</v>
      </c>
      <c r="H44" s="138" t="s">
        <v>8</v>
      </c>
      <c r="I44" s="139">
        <v>16</v>
      </c>
    </row>
    <row r="45" spans="1:9" ht="14.1" customHeight="1" x14ac:dyDescent="0.25">
      <c r="A45" s="182"/>
      <c r="B45" s="107">
        <v>3</v>
      </c>
      <c r="C45" s="108" t="str">
        <f>IF(B45=1,VLOOKUP(1,Verweise!$A$1:$B$12,2),IF(B45=2,VLOOKUP(2,Verweise!$A$1:$B$12,2),IF(B45=3,VLOOKUP(3,Verweise!$A$1:$B$12,2),IF(B45=4,VLOOKUP(4,Verweise!$A$1:$B$12,2),IF(B45=5,VLOOKUP(5,Verweise!$A$1:$B$12,2),IF(B45=6,VLOOKUP(6,Verweise!$A$1:$B$12,2),IF(B45=7,VLOOKUP(7,Verweise!$A$1:$B$12,2),IF(B45=8,VLOOKUP(8,Verweise!$A$1:$B$12,2),IF(B45=9,VLOOKUP(9,Verweise!$A$1:$B$12,2),IF(B45=10,VLOOKUP(10,Verweise!$A$1:$B$12,2),IF(B45=11,VLOOKUP(11,Verweise!$A$1:$B$12,2),IF(B45=12,VLOOKUP(12,Verweise!$A$1:$B$12,2)))))))))))))</f>
        <v>Mettmann I</v>
      </c>
      <c r="D45" s="109"/>
      <c r="E45" s="107">
        <v>7</v>
      </c>
      <c r="F45" s="108" t="str">
        <f>IF(E45=1,VLOOKUP(1,Verweise!$A$1:$B$12,2),IF(E45=2,VLOOKUP(2,Verweise!$A$1:$B$12,2),IF(E45=3,VLOOKUP(3,Verweise!$A$1:$B$12,2),IF(E45=4,VLOOKUP(4,Verweise!$A$1:$B$12,2),IF(E45=5,VLOOKUP(5,Verweise!$A$1:$B$12,2),IF(E45=6,VLOOKUP(6,Verweise!$A$1:$B$12,2),IF(E45=7,VLOOKUP(7,Verweise!$A$1:$B$12,2),IF(E45=8,VLOOKUP(8,Verweise!$A$1:$B$12,2),IF(E45=9,VLOOKUP(9,Verweise!$A$1:$B$12,2),IF(E45=10,VLOOKUP(10,Verweise!$A$1:$B$12,2),IF(E45=11,VLOOKUP(11,Verweise!$A$1:$B$12,2),IF(E45=12,VLOOKUP(12,Verweise!$A$1:$B$12,2)))))))))))))</f>
        <v>Nordwalde I</v>
      </c>
      <c r="G45" s="137">
        <v>7</v>
      </c>
      <c r="H45" s="138" t="s">
        <v>8</v>
      </c>
      <c r="I45" s="139">
        <v>12</v>
      </c>
    </row>
    <row r="46" spans="1:9" ht="14.1" customHeight="1" x14ac:dyDescent="0.25">
      <c r="A46" s="183"/>
      <c r="B46" s="107"/>
      <c r="C46" s="108"/>
      <c r="D46" s="109"/>
      <c r="E46" s="107"/>
      <c r="F46" s="110"/>
      <c r="G46" s="137"/>
      <c r="H46" s="138"/>
      <c r="I46" s="139"/>
    </row>
    <row r="47" spans="1:9" ht="14.1" customHeight="1" x14ac:dyDescent="0.25">
      <c r="A47" s="181">
        <v>12</v>
      </c>
      <c r="B47" s="107">
        <v>11</v>
      </c>
      <c r="C47" s="108" t="str">
        <f>IF(B47=1,VLOOKUP(1,Verweise!$A$1:$B$12,2),IF(B47=2,VLOOKUP(2,Verweise!$A$1:$B$12,2),IF(B47=3,VLOOKUP(3,Verweise!$A$1:$B$12,2),IF(B47=4,VLOOKUP(4,Verweise!$A$1:$B$12,2),IF(B47=5,VLOOKUP(5,Verweise!$A$1:$B$12,2),IF(B47=6,VLOOKUP(6,Verweise!$A$1:$B$12,2),IF(B47=7,VLOOKUP(7,Verweise!$A$1:$B$12,2),IF(B47=8,VLOOKUP(8,Verweise!$A$1:$B$12,2),IF(B47=9,VLOOKUP(9,Verweise!$A$1:$B$12,2),IF(B47=10,VLOOKUP(10,Verweise!$A$1:$B$12,2),IF(B47=11,VLOOKUP(11,Verweise!$A$1:$B$12,2),IF(B47=12,VLOOKUP(12,Verweise!$A$1:$B$12,2)))))))))))))</f>
        <v>Gütersloh I</v>
      </c>
      <c r="D47" s="109" t="s">
        <v>8</v>
      </c>
      <c r="E47" s="107">
        <v>1</v>
      </c>
      <c r="F47" s="110" t="str">
        <f>IF(E47=1,VLOOKUP(1,Verweise!$A$1:$B$12,2),IF(E47=2,VLOOKUP(2,Verweise!$A$1:$B$12,2),IF(E47=3,VLOOKUP(3,Verweise!$A$1:$B$12,2),IF(E47=4,VLOOKUP(4,Verweise!$A$1:$B$12,2),IF(E47=5,VLOOKUP(5,Verweise!$A$1:$B$12,2),IF(E47=6,VLOOKUP(6,Verweise!$A$1:$B$12,2),IF(E47=7,VLOOKUP(7,Verweise!$A$1:$B$12,2),IF(E47=8,VLOOKUP(8,Verweise!$A$1:$B$12,2),IF(E47=9,VLOOKUP(9,Verweise!$A$1:$B$12,2),IF(E47=10,VLOOKUP(10,Verweise!$A$1:$B$12,2),IF(E47=11,VLOOKUP(11,Verweise!$A$1:$B$12,2),IF(E47=12,VLOOKUP(12,Verweise!$A$1:$B$12,2)))))))))))))</f>
        <v>Gelsenkirchen I</v>
      </c>
      <c r="G47" s="137">
        <v>0</v>
      </c>
      <c r="H47" s="138" t="s">
        <v>8</v>
      </c>
      <c r="I47" s="139">
        <v>10</v>
      </c>
    </row>
    <row r="48" spans="1:9" ht="14.1" customHeight="1" x14ac:dyDescent="0.25">
      <c r="A48" s="182"/>
      <c r="B48" s="107">
        <v>5</v>
      </c>
      <c r="C48" s="108" t="str">
        <f>IF(B48=1,VLOOKUP(1,Verweise!$A$1:$B$12,2),IF(B48=2,VLOOKUP(2,Verweise!$A$1:$B$12,2),IF(B48=3,VLOOKUP(3,Verweise!$A$1:$B$12,2),IF(B48=4,VLOOKUP(4,Verweise!$A$1:$B$12,2),IF(B48=5,VLOOKUP(5,Verweise!$A$1:$B$12,2),IF(B48=6,VLOOKUP(6,Verweise!$A$1:$B$12,2),IF(B48=7,VLOOKUP(7,Verweise!$A$1:$B$12,2),IF(B48=8,VLOOKUP(8,Verweise!$A$1:$B$12,2),IF(B48=9,VLOOKUP(9,Verweise!$A$1:$B$12,2),IF(B48=10,VLOOKUP(10,Verweise!$A$1:$B$12,2),IF(B48=11,VLOOKUP(11,Verweise!$A$1:$B$12,2),IF(B48=12,VLOOKUP(12,Verweise!$A$1:$B$12,2)))))))))))))</f>
        <v>Stadthagen</v>
      </c>
      <c r="D48" s="109" t="s">
        <v>8</v>
      </c>
      <c r="E48" s="107">
        <v>10</v>
      </c>
      <c r="F48" s="110" t="str">
        <f>IF(E48=1,VLOOKUP(1,Verweise!$A$1:$B$12,2),IF(E48=2,VLOOKUP(2,Verweise!$A$1:$B$12,2),IF(E48=3,VLOOKUP(3,Verweise!$A$1:$B$12,2),IF(E48=4,VLOOKUP(4,Verweise!$A$1:$B$12,2),IF(E48=5,VLOOKUP(5,Verweise!$A$1:$B$12,2),IF(E48=6,VLOOKUP(6,Verweise!$A$1:$B$12,2),IF(E48=7,VLOOKUP(7,Verweise!$A$1:$B$12,2),IF(E48=8,VLOOKUP(8,Verweise!$A$1:$B$12,2),IF(E48=9,VLOOKUP(9,Verweise!$A$1:$B$12,2),IF(E48=10,VLOOKUP(10,Verweise!$A$1:$B$12,2),IF(E48=11,VLOOKUP(11,Verweise!$A$1:$B$12,2),IF(E48=12,VLOOKUP(12,Verweise!$A$1:$B$12,2)))))))))))))</f>
        <v>Espelkamp I</v>
      </c>
      <c r="G48" s="137">
        <v>12</v>
      </c>
      <c r="H48" s="138" t="s">
        <v>8</v>
      </c>
      <c r="I48" s="139">
        <v>7</v>
      </c>
    </row>
    <row r="49" spans="1:9" ht="14.1" customHeight="1" x14ac:dyDescent="0.25">
      <c r="A49" s="182"/>
      <c r="B49" s="107">
        <v>6</v>
      </c>
      <c r="C49" s="108" t="str">
        <f>IF(B49=1,VLOOKUP(1,Verweise!$A$1:$B$12,2),IF(B49=2,VLOOKUP(2,Verweise!$A$1:$B$12,2),IF(B49=3,VLOOKUP(3,Verweise!$A$1:$B$12,2),IF(B49=4,VLOOKUP(4,Verweise!$A$1:$B$12,2),IF(B49=5,VLOOKUP(5,Verweise!$A$1:$B$12,2),IF(B49=6,VLOOKUP(6,Verweise!$A$1:$B$12,2),IF(B49=7,VLOOKUP(7,Verweise!$A$1:$B$12,2),IF(B49=8,VLOOKUP(8,Verweise!$A$1:$B$12,2),IF(B49=9,VLOOKUP(9,Verweise!$A$1:$B$12,2),IF(B49=10,VLOOKUP(10,Verweise!$A$1:$B$12,2),IF(B49=11,VLOOKUP(11,Verweise!$A$1:$B$12,2),IF(B49=12,VLOOKUP(12,Verweise!$A$1:$B$12,2)))))))))))))</f>
        <v>Stolberg</v>
      </c>
      <c r="D49" s="109" t="s">
        <v>8</v>
      </c>
      <c r="E49" s="107">
        <v>9</v>
      </c>
      <c r="F49" s="110" t="str">
        <f>IF(E49=1,VLOOKUP(1,Verweise!$A$1:$B$12,2),IF(E49=2,VLOOKUP(2,Verweise!$A$1:$B$12,2),IF(E49=3,VLOOKUP(3,Verweise!$A$1:$B$12,2),IF(E49=4,VLOOKUP(4,Verweise!$A$1:$B$12,2),IF(E49=5,VLOOKUP(5,Verweise!$A$1:$B$12,2),IF(E49=6,VLOOKUP(6,Verweise!$A$1:$B$12,2),IF(E49=7,VLOOKUP(7,Verweise!$A$1:$B$12,2),IF(E49=8,VLOOKUP(8,Verweise!$A$1:$B$12,2),IF(E49=9,VLOOKUP(9,Verweise!$A$1:$B$12,2),IF(E49=10,VLOOKUP(10,Verweise!$A$1:$B$12,2),IF(E49=11,VLOOKUP(11,Verweise!$A$1:$B$12,2),IF(E49=12,VLOOKUP(12,Verweise!$A$1:$B$12,2)))))))))))))</f>
        <v>Herne I</v>
      </c>
      <c r="G49" s="137">
        <v>11</v>
      </c>
      <c r="H49" s="138" t="s">
        <v>8</v>
      </c>
      <c r="I49" s="139">
        <v>9</v>
      </c>
    </row>
    <row r="50" spans="1:9" ht="14.1" customHeight="1" x14ac:dyDescent="0.25">
      <c r="A50" s="183"/>
      <c r="B50" s="107"/>
      <c r="C50" s="108"/>
      <c r="D50" s="109"/>
      <c r="E50" s="107"/>
      <c r="F50" s="110"/>
      <c r="G50" s="140"/>
      <c r="H50" s="138"/>
      <c r="I50" s="141"/>
    </row>
    <row r="51" spans="1:9" ht="14.1" customHeight="1" x14ac:dyDescent="0.25">
      <c r="A51" s="121"/>
      <c r="B51" s="122"/>
      <c r="C51" s="123"/>
      <c r="D51" s="124"/>
      <c r="E51" s="122"/>
      <c r="F51" s="125" t="s">
        <v>11</v>
      </c>
      <c r="G51" s="142"/>
      <c r="H51" s="138"/>
      <c r="I51" s="143" t="s">
        <v>9</v>
      </c>
    </row>
    <row r="52" spans="1:9" ht="14.1" customHeight="1" x14ac:dyDescent="0.25">
      <c r="A52" s="129" t="s">
        <v>12</v>
      </c>
      <c r="B52" s="122"/>
      <c r="C52" s="123"/>
      <c r="D52" s="124"/>
      <c r="E52" s="122"/>
      <c r="F52" s="123"/>
      <c r="G52" s="144" t="s">
        <v>9</v>
      </c>
      <c r="H52" s="138"/>
      <c r="I52" s="145" t="s">
        <v>13</v>
      </c>
    </row>
    <row r="53" spans="1:9" ht="14.1" customHeight="1" x14ac:dyDescent="0.25">
      <c r="A53" s="129" t="s">
        <v>29</v>
      </c>
      <c r="B53" s="122"/>
      <c r="C53" s="123"/>
      <c r="D53" s="124"/>
      <c r="E53" s="122"/>
      <c r="F53" s="123"/>
      <c r="G53" s="146">
        <f>SUM(G3:G50)</f>
        <v>381</v>
      </c>
      <c r="H53" s="138" t="s">
        <v>8</v>
      </c>
      <c r="I53" s="147">
        <f>SUM(I3:I50)</f>
        <v>294</v>
      </c>
    </row>
  </sheetData>
  <sheetProtection selectLockedCells="1"/>
  <mergeCells count="14">
    <mergeCell ref="C2:F2"/>
    <mergeCell ref="G2:I2"/>
    <mergeCell ref="A3:A6"/>
    <mergeCell ref="A7:A10"/>
    <mergeCell ref="A11:A14"/>
    <mergeCell ref="A19:A22"/>
    <mergeCell ref="A23:A26"/>
    <mergeCell ref="A15:A18"/>
    <mergeCell ref="A43:A46"/>
    <mergeCell ref="A47:A50"/>
    <mergeCell ref="A35:A38"/>
    <mergeCell ref="A39:A42"/>
    <mergeCell ref="A27:A30"/>
    <mergeCell ref="A31:A34"/>
  </mergeCells>
  <pageMargins left="0.51181102362204722" right="0.51181102362204722" top="0.39370078740157483" bottom="0.39370078740157483" header="0.31496062992125984" footer="0.31496062992125984"/>
  <pageSetup paperSize="9" scale="9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B15" sqref="B15"/>
    </sheetView>
  </sheetViews>
  <sheetFormatPr baseColWidth="10" defaultColWidth="10" defaultRowHeight="14.4" x14ac:dyDescent="0.3"/>
  <cols>
    <col min="1" max="1" width="11.44140625" style="148"/>
    <col min="2" max="2" width="15.33203125" bestFit="1" customWidth="1"/>
    <col min="5" max="5" width="21.88671875" customWidth="1"/>
  </cols>
  <sheetData>
    <row r="1" spans="1:5" x14ac:dyDescent="0.3">
      <c r="A1" s="148">
        <v>1</v>
      </c>
      <c r="B1" t="s">
        <v>18</v>
      </c>
      <c r="E1" t="s">
        <v>24</v>
      </c>
    </row>
    <row r="2" spans="1:5" x14ac:dyDescent="0.3">
      <c r="A2" s="148">
        <v>2</v>
      </c>
      <c r="B2" t="s">
        <v>17</v>
      </c>
    </row>
    <row r="3" spans="1:5" x14ac:dyDescent="0.3">
      <c r="A3" s="148">
        <v>3</v>
      </c>
      <c r="B3" t="s">
        <v>23</v>
      </c>
      <c r="E3" t="s">
        <v>25</v>
      </c>
    </row>
    <row r="4" spans="1:5" x14ac:dyDescent="0.3">
      <c r="A4" s="148">
        <v>4</v>
      </c>
      <c r="B4" t="s">
        <v>47</v>
      </c>
    </row>
    <row r="5" spans="1:5" x14ac:dyDescent="0.3">
      <c r="A5" s="148">
        <v>5</v>
      </c>
      <c r="B5" t="s">
        <v>16</v>
      </c>
      <c r="E5" t="s">
        <v>26</v>
      </c>
    </row>
    <row r="6" spans="1:5" x14ac:dyDescent="0.3">
      <c r="A6" s="148">
        <v>6</v>
      </c>
      <c r="B6" t="s">
        <v>19</v>
      </c>
    </row>
    <row r="7" spans="1:5" x14ac:dyDescent="0.3">
      <c r="A7" s="148">
        <v>7</v>
      </c>
      <c r="B7" t="s">
        <v>20</v>
      </c>
      <c r="E7" t="s">
        <v>27</v>
      </c>
    </row>
    <row r="8" spans="1:5" x14ac:dyDescent="0.3">
      <c r="A8" s="148">
        <v>8</v>
      </c>
      <c r="B8" t="s">
        <v>21</v>
      </c>
    </row>
    <row r="9" spans="1:5" x14ac:dyDescent="0.3">
      <c r="A9" s="148">
        <v>9</v>
      </c>
      <c r="B9" t="s">
        <v>22</v>
      </c>
      <c r="E9" t="s">
        <v>28</v>
      </c>
    </row>
    <row r="10" spans="1:5" x14ac:dyDescent="0.3">
      <c r="A10" s="148">
        <v>10</v>
      </c>
      <c r="B10" t="s">
        <v>48</v>
      </c>
    </row>
    <row r="11" spans="1:5" x14ac:dyDescent="0.3">
      <c r="A11" s="148">
        <v>11</v>
      </c>
      <c r="B11" t="s">
        <v>49</v>
      </c>
    </row>
    <row r="12" spans="1:5" x14ac:dyDescent="0.3">
      <c r="A12" s="148">
        <v>12</v>
      </c>
      <c r="B12" t="s">
        <v>50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="75" workbookViewId="0">
      <selection activeCell="B21" sqref="B21"/>
    </sheetView>
  </sheetViews>
  <sheetFormatPr baseColWidth="10" defaultColWidth="10" defaultRowHeight="23.4" x14ac:dyDescent="0.45"/>
  <cols>
    <col min="1" max="1" width="11.5546875" style="148"/>
    <col min="2" max="2" width="30.5546875" style="149" customWidth="1"/>
    <col min="3" max="3" width="11.5546875" style="150"/>
    <col min="4" max="4" width="7.77734375" style="151" customWidth="1"/>
    <col min="5" max="5" width="5.77734375" style="150" customWidth="1"/>
    <col min="6" max="6" width="7.77734375" style="152" customWidth="1"/>
    <col min="7" max="7" width="1.21875" style="152" customWidth="1"/>
    <col min="8" max="8" width="7.77734375" style="151" customWidth="1"/>
    <col min="9" max="9" width="5.77734375" style="150" customWidth="1"/>
    <col min="10" max="10" width="7.77734375" style="152" customWidth="1"/>
    <col min="11" max="11" width="30.33203125" style="151" customWidth="1"/>
    <col min="12" max="12" width="30.5546875" customWidth="1"/>
  </cols>
  <sheetData>
    <row r="1" spans="1:13" x14ac:dyDescent="0.45">
      <c r="G1" s="153"/>
    </row>
    <row r="2" spans="1:13" x14ac:dyDescent="0.45">
      <c r="A2" s="154" t="s">
        <v>5</v>
      </c>
      <c r="C2" s="154" t="s">
        <v>7</v>
      </c>
      <c r="D2" s="189" t="s">
        <v>31</v>
      </c>
      <c r="E2" s="189"/>
      <c r="F2" s="189"/>
      <c r="G2" s="155"/>
      <c r="H2" s="189" t="s">
        <v>32</v>
      </c>
      <c r="I2" s="189"/>
      <c r="J2" s="189"/>
      <c r="K2" s="156" t="s">
        <v>34</v>
      </c>
    </row>
    <row r="3" spans="1:13" ht="22.8" x14ac:dyDescent="0.4">
      <c r="A3" s="154">
        <v>1</v>
      </c>
      <c r="B3" s="157" t="str">
        <f>IF(A3=1,VLOOKUP(1,Verweise!$A$1:$B$12,2),IF(A3=2,VLOOKUP(2,Verweise!$A$1:$B$12,2),IF(A3=3,VLOOKUP(3,Verweise!$A$1:$B$12,2),IF(A3=4,VLOOKUP(4,Verweise!$A$1:$B$12,2),IF(A3=5,VLOOKUP(5,Verweise!$A$1:$B$12,2),IF(A3=6,VLOOKUP(6,Verweise!$A$1:$B$12,2),IF(A3=7,VLOOKUP(7,Verweise!$A$1:$B$12,2),IF(A3=8,VLOOKUP(8,Verweise!$A$1:$B$12,2),IF(A3=9,VLOOKUP(9,Verweise!$A$1:$B$12,2),IF(A3=10,VLOOKUP(10,Verweise!$A$1:$B$12,2),IF(A3=11,VLOOKUP(11,Verweise!$A$1:$B$12,2),IF(A3=12,VLOOKUP(12,Verweise!$A$1:$B$12,2)))))))))))))</f>
        <v>Gelsenkirchen I</v>
      </c>
      <c r="C3" s="150">
        <v>10</v>
      </c>
      <c r="D3" s="151">
        <v>114</v>
      </c>
      <c r="E3" s="150" t="s">
        <v>33</v>
      </c>
      <c r="F3" s="152">
        <v>81</v>
      </c>
      <c r="G3" s="153"/>
      <c r="H3" s="151">
        <v>18</v>
      </c>
      <c r="I3" s="150" t="s">
        <v>33</v>
      </c>
      <c r="J3" s="152">
        <v>4</v>
      </c>
      <c r="K3" s="151" t="s">
        <v>45</v>
      </c>
    </row>
    <row r="4" spans="1:13" ht="22.8" x14ac:dyDescent="0.4">
      <c r="A4" s="154"/>
      <c r="B4" s="157"/>
      <c r="G4" s="153"/>
    </row>
    <row r="5" spans="1:13" ht="22.8" x14ac:dyDescent="0.4">
      <c r="A5" s="154">
        <v>2</v>
      </c>
      <c r="B5" s="157" t="str">
        <f>IF(A5=1,VLOOKUP(1,Verweise!$A$1:$B$12,2),IF(A5=2,VLOOKUP(2,Verweise!$A$1:$B$12,2),IF(A5=3,VLOOKUP(3,Verweise!$A$1:$B$12,2),IF(A5=4,VLOOKUP(4,Verweise!$A$1:$B$12,2),IF(A5=5,VLOOKUP(5,Verweise!$A$1:$B$12,2),IF(A5=6,VLOOKUP(6,Verweise!$A$1:$B$12,2),IF(A5=7,VLOOKUP(7,Verweise!$A$1:$B$12,2),IF(A5=8,VLOOKUP(8,Verweise!$A$1:$B$12,2),IF(A5=9,VLOOKUP(9,Verweise!$A$1:$B$12,2),IF(A5=10,VLOOKUP(10,Verweise!$A$1:$B$12,2),IF(A5=11,VLOOKUP(11,Verweise!$A$1:$B$12,2),IF(A5=12,VLOOKUP(12,Verweise!$A$1:$B$12,2)))))))))))))</f>
        <v>Gelsenkirchen II</v>
      </c>
      <c r="C5" s="150">
        <v>7</v>
      </c>
      <c r="D5" s="151">
        <v>145</v>
      </c>
      <c r="E5" s="150" t="s">
        <v>33</v>
      </c>
      <c r="F5" s="152">
        <v>70</v>
      </c>
      <c r="G5" s="153"/>
      <c r="H5" s="151">
        <v>18</v>
      </c>
      <c r="I5" s="150" t="s">
        <v>33</v>
      </c>
      <c r="J5" s="152">
        <v>4</v>
      </c>
      <c r="K5" s="151" t="s">
        <v>46</v>
      </c>
    </row>
    <row r="6" spans="1:13" ht="22.8" x14ac:dyDescent="0.4">
      <c r="A6" s="154"/>
      <c r="B6" s="157"/>
      <c r="G6" s="153"/>
    </row>
    <row r="7" spans="1:13" ht="22.8" x14ac:dyDescent="0.4">
      <c r="A7" s="154">
        <v>3</v>
      </c>
      <c r="B7" s="157" t="str">
        <f>IF(A7=1,VLOOKUP(1,Verweise!$A$1:$B$12,2),IF(A7=2,VLOOKUP(2,Verweise!$A$1:$B$12,2),IF(A7=3,VLOOKUP(3,Verweise!$A$1:$B$12,2),IF(A7=4,VLOOKUP(4,Verweise!$A$1:$B$12,2),IF(A7=5,VLOOKUP(5,Verweise!$A$1:$B$12,2),IF(A7=6,VLOOKUP(6,Verweise!$A$1:$B$12,2),IF(A7=7,VLOOKUP(7,Verweise!$A$1:$B$12,2),IF(A7=8,VLOOKUP(8,Verweise!$A$1:$B$12,2),IF(A7=9,VLOOKUP(9,Verweise!$A$1:$B$12,2),IF(A7=10,VLOOKUP(10,Verweise!$A$1:$B$12,2),IF(A7=11,VLOOKUP(11,Verweise!$A$1:$B$12,2),IF(A7=12,VLOOKUP(12,Verweise!$A$1:$B$12,2)))))))))))))</f>
        <v>Mettmann I</v>
      </c>
      <c r="C7" s="150">
        <v>12</v>
      </c>
      <c r="D7" s="151">
        <v>144</v>
      </c>
      <c r="E7" s="150" t="s">
        <v>33</v>
      </c>
      <c r="F7" s="152">
        <v>105</v>
      </c>
      <c r="G7" s="153"/>
      <c r="H7" s="151">
        <v>16</v>
      </c>
      <c r="I7" s="150" t="s">
        <v>33</v>
      </c>
      <c r="J7" s="152">
        <v>6</v>
      </c>
      <c r="K7" s="151" t="s">
        <v>35</v>
      </c>
    </row>
    <row r="8" spans="1:13" ht="22.8" x14ac:dyDescent="0.4">
      <c r="A8" s="154"/>
      <c r="B8" s="157"/>
      <c r="G8" s="153"/>
    </row>
    <row r="9" spans="1:13" ht="22.8" x14ac:dyDescent="0.4">
      <c r="A9" s="154">
        <v>4</v>
      </c>
      <c r="B9" s="157" t="str">
        <f>IF(A9=1,VLOOKUP(1,Verweise!$A$1:$B$12,2),IF(A9=2,VLOOKUP(2,Verweise!$A$1:$B$12,2),IF(A9=3,VLOOKUP(3,Verweise!$A$1:$B$12,2),IF(A9=4,VLOOKUP(4,Verweise!$A$1:$B$12,2),IF(A9=5,VLOOKUP(5,Verweise!$A$1:$B$12,2),IF(A9=6,VLOOKUP(6,Verweise!$A$1:$B$12,2),IF(A9=7,VLOOKUP(7,Verweise!$A$1:$B$12,2),IF(A9=8,VLOOKUP(8,Verweise!$A$1:$B$12,2),IF(A9=9,VLOOKUP(9,Verweise!$A$1:$B$12,2),IF(A9=10,VLOOKUP(10,Verweise!$A$1:$B$12,2),IF(A9=11,VLOOKUP(11,Verweise!$A$1:$B$12,2),IF(A9=12,VLOOKUP(12,Verweise!$A$1:$B$12,2)))))))))))))</f>
        <v>Mettmann II</v>
      </c>
      <c r="C9" s="150">
        <v>8</v>
      </c>
      <c r="D9" s="151">
        <v>100</v>
      </c>
      <c r="E9" s="150" t="s">
        <v>33</v>
      </c>
      <c r="F9" s="152">
        <v>89</v>
      </c>
      <c r="G9" s="153"/>
      <c r="H9" s="151">
        <v>16</v>
      </c>
      <c r="I9" s="150" t="s">
        <v>33</v>
      </c>
      <c r="J9" s="152">
        <v>6</v>
      </c>
      <c r="K9" s="151" t="s">
        <v>36</v>
      </c>
    </row>
    <row r="10" spans="1:13" ht="22.8" x14ac:dyDescent="0.4">
      <c r="A10" s="154"/>
      <c r="B10" s="157"/>
      <c r="G10" s="153"/>
    </row>
    <row r="11" spans="1:13" ht="22.8" x14ac:dyDescent="0.4">
      <c r="A11" s="154">
        <v>5</v>
      </c>
      <c r="B11" s="157" t="str">
        <f>IF(A11=1,VLOOKUP(1,Verweise!$A$1:$B$12,2),IF(A11=2,VLOOKUP(2,Verweise!$A$1:$B$12,2),IF(A11=3,VLOOKUP(3,Verweise!$A$1:$B$12,2),IF(A11=4,VLOOKUP(4,Verweise!$A$1:$B$12,2),IF(A11=5,VLOOKUP(5,Verweise!$A$1:$B$12,2),IF(A11=6,VLOOKUP(6,Verweise!$A$1:$B$12,2),IF(A11=7,VLOOKUP(7,Verweise!$A$1:$B$12,2),IF(A11=8,VLOOKUP(8,Verweise!$A$1:$B$12,2),IF(A11=9,VLOOKUP(9,Verweise!$A$1:$B$12,2),IF(A11=10,VLOOKUP(10,Verweise!$A$1:$B$12,2),IF(A11=11,VLOOKUP(11,Verweise!$A$1:$B$12,2),IF(A11=12,VLOOKUP(12,Verweise!$A$1:$B$12,2)))))))))))))</f>
        <v>Stadthagen</v>
      </c>
      <c r="C11" s="150">
        <v>3</v>
      </c>
      <c r="D11" s="151">
        <v>107</v>
      </c>
      <c r="E11" s="150" t="s">
        <v>33</v>
      </c>
      <c r="F11" s="152">
        <v>90</v>
      </c>
      <c r="G11" s="153"/>
      <c r="H11" s="151">
        <v>15</v>
      </c>
      <c r="I11" s="150" t="s">
        <v>33</v>
      </c>
      <c r="J11" s="152">
        <v>7</v>
      </c>
    </row>
    <row r="12" spans="1:13" ht="22.8" x14ac:dyDescent="0.4">
      <c r="A12" s="154"/>
      <c r="B12" s="157"/>
      <c r="G12" s="153"/>
    </row>
    <row r="13" spans="1:13" ht="22.8" x14ac:dyDescent="0.4">
      <c r="A13" s="154">
        <v>6</v>
      </c>
      <c r="B13" s="157" t="str">
        <f>IF(A13=1,VLOOKUP(1,Verweise!$A$1:$B$12,2),IF(A13=2,VLOOKUP(2,Verweise!$A$1:$B$12,2),IF(A13=3,VLOOKUP(3,Verweise!$A$1:$B$12,2),IF(A13=4,VLOOKUP(4,Verweise!$A$1:$B$12,2),IF(A13=5,VLOOKUP(5,Verweise!$A$1:$B$12,2),IF(A13=6,VLOOKUP(6,Verweise!$A$1:$B$12,2),IF(A13=7,VLOOKUP(7,Verweise!$A$1:$B$12,2),IF(A13=8,VLOOKUP(8,Verweise!$A$1:$B$12,2),IF(A13=9,VLOOKUP(9,Verweise!$A$1:$B$12,2),IF(A13=10,VLOOKUP(10,Verweise!$A$1:$B$12,2),IF(A13=11,VLOOKUP(11,Verweise!$A$1:$B$12,2),IF(A13=12,VLOOKUP(12,Verweise!$A$1:$B$12,2)))))))))))))</f>
        <v>Stolberg</v>
      </c>
      <c r="C13" s="150">
        <v>1</v>
      </c>
      <c r="D13" s="151">
        <v>111</v>
      </c>
      <c r="E13" s="150" t="s">
        <v>33</v>
      </c>
      <c r="F13" s="152">
        <v>98</v>
      </c>
      <c r="G13" s="153"/>
      <c r="H13" s="151">
        <v>10</v>
      </c>
      <c r="I13" s="150" t="s">
        <v>33</v>
      </c>
      <c r="J13" s="152">
        <v>12</v>
      </c>
      <c r="K13" s="158" t="s">
        <v>41</v>
      </c>
      <c r="L13" s="159" t="s">
        <v>37</v>
      </c>
      <c r="M13" s="159"/>
    </row>
    <row r="14" spans="1:13" ht="22.8" x14ac:dyDescent="0.4">
      <c r="A14" s="154"/>
      <c r="B14" s="157"/>
      <c r="G14" s="153"/>
      <c r="K14" s="152"/>
      <c r="L14" s="159" t="s">
        <v>38</v>
      </c>
      <c r="M14" s="159"/>
    </row>
    <row r="15" spans="1:13" ht="22.8" x14ac:dyDescent="0.4">
      <c r="A15" s="154">
        <v>7</v>
      </c>
      <c r="B15" s="157" t="str">
        <f>IF(A15=1,VLOOKUP(1,Verweise!$A$1:$B$12,2),IF(A15=2,VLOOKUP(2,Verweise!$A$1:$B$12,2),IF(A15=3,VLOOKUP(3,Verweise!$A$1:$B$12,2),IF(A15=4,VLOOKUP(4,Verweise!$A$1:$B$12,2),IF(A15=5,VLOOKUP(5,Verweise!$A$1:$B$12,2),IF(A15=6,VLOOKUP(6,Verweise!$A$1:$B$12,2),IF(A15=7,VLOOKUP(7,Verweise!$A$1:$B$12,2),IF(A15=8,VLOOKUP(8,Verweise!$A$1:$B$12,2),IF(A15=9,VLOOKUP(9,Verweise!$A$1:$B$12,2),IF(A15=10,VLOOKUP(10,Verweise!$A$1:$B$12,2),IF(A15=11,VLOOKUP(11,Verweise!$A$1:$B$12,2),IF(A15=12,VLOOKUP(12,Verweise!$A$1:$B$12,2)))))))))))))</f>
        <v>Nordwalde I</v>
      </c>
      <c r="C15" s="150">
        <v>9</v>
      </c>
      <c r="D15" s="151">
        <v>109</v>
      </c>
      <c r="E15" s="150" t="s">
        <v>33</v>
      </c>
      <c r="F15" s="152">
        <v>102</v>
      </c>
      <c r="G15" s="153"/>
      <c r="H15" s="151">
        <v>10</v>
      </c>
      <c r="I15" s="150" t="s">
        <v>33</v>
      </c>
      <c r="J15" s="152">
        <v>12</v>
      </c>
      <c r="K15" s="152" t="s">
        <v>42</v>
      </c>
      <c r="L15" s="159" t="s">
        <v>39</v>
      </c>
      <c r="M15" s="159"/>
    </row>
    <row r="16" spans="1:13" ht="22.8" x14ac:dyDescent="0.4">
      <c r="A16" s="154"/>
      <c r="B16" s="157"/>
      <c r="G16" s="153"/>
      <c r="K16"/>
      <c r="L16" s="159" t="s">
        <v>40</v>
      </c>
      <c r="M16" s="159"/>
    </row>
    <row r="17" spans="1:12" ht="22.8" x14ac:dyDescent="0.4">
      <c r="A17" s="154">
        <v>8</v>
      </c>
      <c r="B17" s="157" t="str">
        <f>IF(A17=1,VLOOKUP(1,Verweise!$A$1:$B$12,2),IF(A17=2,VLOOKUP(2,Verweise!$A$1:$B$12,2),IF(A17=3,VLOOKUP(3,Verweise!$A$1:$B$12,2),IF(A17=4,VLOOKUP(4,Verweise!$A$1:$B$12,2),IF(A17=5,VLOOKUP(5,Verweise!$A$1:$B$12,2),IF(A17=6,VLOOKUP(6,Verweise!$A$1:$B$12,2),IF(A17=7,VLOOKUP(7,Verweise!$A$1:$B$12,2),IF(A17=8,VLOOKUP(8,Verweise!$A$1:$B$12,2),IF(A17=9,VLOOKUP(9,Verweise!$A$1:$B$12,2),IF(A17=10,VLOOKUP(10,Verweise!$A$1:$B$12,2),IF(A17=11,VLOOKUP(11,Verweise!$A$1:$B$12,2),IF(A17=12,VLOOKUP(12,Verweise!$A$1:$B$12,2)))))))))))))</f>
        <v>Nordwalde II</v>
      </c>
      <c r="C17" s="150">
        <v>5</v>
      </c>
      <c r="D17" s="151">
        <v>100</v>
      </c>
      <c r="E17" s="150" t="s">
        <v>33</v>
      </c>
      <c r="F17" s="152">
        <v>113</v>
      </c>
      <c r="G17" s="153"/>
      <c r="H17" s="151">
        <v>10</v>
      </c>
      <c r="I17" s="150" t="s">
        <v>33</v>
      </c>
      <c r="J17" s="152">
        <v>12</v>
      </c>
      <c r="K17" s="152" t="s">
        <v>43</v>
      </c>
    </row>
    <row r="18" spans="1:12" ht="22.8" x14ac:dyDescent="0.4">
      <c r="A18" s="154"/>
      <c r="B18" s="157"/>
      <c r="G18" s="153"/>
      <c r="K18" s="152"/>
      <c r="L18" s="152"/>
    </row>
    <row r="19" spans="1:12" ht="22.8" x14ac:dyDescent="0.4">
      <c r="A19" s="154">
        <v>9</v>
      </c>
      <c r="B19" s="157" t="str">
        <f>IF(A19=1,VLOOKUP(1,Verweise!$A$1:$B$12,2),IF(A19=2,VLOOKUP(2,Verweise!$A$1:$B$12,2),IF(A19=3,VLOOKUP(3,Verweise!$A$1:$B$12,2),IF(A19=4,VLOOKUP(4,Verweise!$A$1:$B$12,2),IF(A19=5,VLOOKUP(5,Verweise!$A$1:$B$12,2),IF(A19=6,VLOOKUP(6,Verweise!$A$1:$B$12,2),IF(A19=7,VLOOKUP(7,Verweise!$A$1:$B$12,2),IF(A19=8,VLOOKUP(8,Verweise!$A$1:$B$12,2),IF(A19=9,VLOOKUP(9,Verweise!$A$1:$B$12,2),IF(A19=10,VLOOKUP(10,Verweise!$A$1:$B$12,2),IF(A19=11,VLOOKUP(11,Verweise!$A$1:$B$12,2),IF(A19=12,VLOOKUP(12,Verweise!$A$1:$B$12,2)))))))))))))</f>
        <v>Herne I</v>
      </c>
      <c r="C19" s="150">
        <v>2</v>
      </c>
      <c r="D19" s="151">
        <v>104</v>
      </c>
      <c r="E19" s="150" t="s">
        <v>33</v>
      </c>
      <c r="F19" s="152">
        <v>102</v>
      </c>
      <c r="G19" s="153"/>
      <c r="H19" s="151">
        <v>9</v>
      </c>
      <c r="I19" s="150" t="s">
        <v>33</v>
      </c>
      <c r="J19" s="152">
        <v>13</v>
      </c>
    </row>
    <row r="20" spans="1:12" ht="22.8" x14ac:dyDescent="0.4">
      <c r="A20" s="154"/>
      <c r="B20" s="157"/>
      <c r="G20" s="153"/>
    </row>
    <row r="21" spans="1:12" ht="22.8" x14ac:dyDescent="0.4">
      <c r="A21" s="154">
        <v>10</v>
      </c>
      <c r="B21" s="157" t="str">
        <f>IF(A21=1,VLOOKUP(1,Verweise!$A$1:$B$12,2),IF(A21=2,VLOOKUP(2,Verweise!$A$1:$B$12,2),IF(A21=3,VLOOKUP(3,Verweise!$A$1:$B$12,2),IF(A21=4,VLOOKUP(4,Verweise!$A$1:$B$12,2),IF(A21=5,VLOOKUP(5,Verweise!$A$1:$B$12,2),IF(A21=6,VLOOKUP(6,Verweise!$A$1:$B$12,2),IF(A21=7,VLOOKUP(7,Verweise!$A$1:$B$12,2),IF(A21=8,VLOOKUP(8,Verweise!$A$1:$B$12,2),IF(A21=9,VLOOKUP(9,Verweise!$A$1:$B$12,2),IF(A21=10,VLOOKUP(10,Verweise!$A$1:$B$12,2),IF(A21=11,VLOOKUP(11,Verweise!$A$1:$B$12,2),IF(A21=12,VLOOKUP(12,Verweise!$A$1:$B$12,2)))))))))))))</f>
        <v>Espelkamp I</v>
      </c>
      <c r="C21" s="150">
        <v>11</v>
      </c>
      <c r="D21" s="151">
        <v>93</v>
      </c>
      <c r="E21" s="150" t="s">
        <v>33</v>
      </c>
      <c r="F21" s="152">
        <v>141</v>
      </c>
      <c r="G21" s="153"/>
      <c r="H21" s="151">
        <v>6</v>
      </c>
      <c r="I21" s="150" t="s">
        <v>33</v>
      </c>
      <c r="J21" s="152">
        <v>16</v>
      </c>
    </row>
    <row r="22" spans="1:12" ht="22.8" x14ac:dyDescent="0.4">
      <c r="A22" s="154"/>
      <c r="B22" s="157"/>
      <c r="G22" s="153"/>
    </row>
    <row r="23" spans="1:12" ht="22.8" x14ac:dyDescent="0.4">
      <c r="A23" s="154">
        <v>11</v>
      </c>
      <c r="B23" s="157" t="str">
        <f>IF(A23=1,VLOOKUP(1,Verweise!$A$1:$B$12,2),IF(A23=2,VLOOKUP(2,Verweise!$A$1:$B$12,2),IF(A23=3,VLOOKUP(3,Verweise!$A$1:$B$12,2),IF(A23=4,VLOOKUP(4,Verweise!$A$1:$B$12,2),IF(A23=5,VLOOKUP(5,Verweise!$A$1:$B$12,2),IF(A23=6,VLOOKUP(6,Verweise!$A$1:$B$12,2),IF(A23=7,VLOOKUP(7,Verweise!$A$1:$B$12,2),IF(A23=8,VLOOKUP(8,Verweise!$A$1:$B$12,2),IF(A23=9,VLOOKUP(9,Verweise!$A$1:$B$12,2),IF(A23=10,VLOOKUP(10,Verweise!$A$1:$B$12,2),IF(A23=11,VLOOKUP(11,Verweise!$A$1:$B$12,2),IF(A23=12,VLOOKUP(12,Verweise!$A$1:$B$12,2)))))))))))))</f>
        <v>Gütersloh I</v>
      </c>
      <c r="C23" s="150">
        <v>4</v>
      </c>
      <c r="D23" s="151">
        <v>71</v>
      </c>
      <c r="E23" s="150" t="s">
        <v>33</v>
      </c>
      <c r="F23" s="152">
        <v>150</v>
      </c>
      <c r="G23" s="153"/>
      <c r="H23" s="151">
        <v>2</v>
      </c>
      <c r="I23" s="150" t="s">
        <v>33</v>
      </c>
      <c r="J23" s="152">
        <v>20</v>
      </c>
      <c r="K23" s="151" t="s">
        <v>44</v>
      </c>
    </row>
    <row r="24" spans="1:12" ht="22.8" x14ac:dyDescent="0.4">
      <c r="A24" s="154"/>
      <c r="B24" s="157"/>
      <c r="G24" s="153"/>
    </row>
    <row r="25" spans="1:12" ht="22.8" x14ac:dyDescent="0.4">
      <c r="A25" s="154">
        <v>12</v>
      </c>
      <c r="B25" s="157" t="str">
        <f>IF(A25=1,VLOOKUP(1,Verweise!$A$1:$B$12,2),IF(A25=2,VLOOKUP(2,Verweise!$A$1:$B$12,2),IF(A25=3,VLOOKUP(3,Verweise!$A$1:$B$12,2),IF(A25=4,VLOOKUP(4,Verweise!$A$1:$B$12,2),IF(A25=5,VLOOKUP(5,Verweise!$A$1:$B$12,2),IF(A25=6,VLOOKUP(6,Verweise!$A$1:$B$12,2),IF(A25=7,VLOOKUP(7,Verweise!$A$1:$B$12,2),IF(A25=8,VLOOKUP(8,Verweise!$A$1:$B$12,2),IF(A25=9,VLOOKUP(9,Verweise!$A$1:$B$12,2),IF(A25=10,VLOOKUP(10,Verweise!$A$1:$B$12,2),IF(A25=11,VLOOKUP(11,Verweise!$A$1:$B$12,2),IF(A25=12,VLOOKUP(12,Verweise!$A$1:$B$12,2)))))))))))))</f>
        <v>Mettingen I</v>
      </c>
      <c r="C25" s="150">
        <v>6</v>
      </c>
      <c r="D25" s="151">
        <v>97</v>
      </c>
      <c r="E25" s="150" t="s">
        <v>33</v>
      </c>
      <c r="F25" s="152">
        <v>154</v>
      </c>
      <c r="G25" s="153"/>
      <c r="H25" s="151">
        <v>2</v>
      </c>
      <c r="I25" s="150" t="s">
        <v>33</v>
      </c>
      <c r="J25" s="152">
        <v>20</v>
      </c>
      <c r="K25" s="151" t="s">
        <v>44</v>
      </c>
    </row>
    <row r="26" spans="1:12" x14ac:dyDescent="0.45">
      <c r="G26" s="153"/>
    </row>
    <row r="28" spans="1:12" x14ac:dyDescent="0.45">
      <c r="B28" s="160"/>
    </row>
  </sheetData>
  <mergeCells count="2">
    <mergeCell ref="D2:F2"/>
    <mergeCell ref="H2:J2"/>
  </mergeCells>
  <pageMargins left="0.7" right="0.7" top="0.78740157499999996" bottom="0.78740157499999996" header="0.3" footer="0.3"/>
  <pageSetup paperSize="9" scale="78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Landesliga</vt:lpstr>
      <vt:lpstr>1. Spieltag</vt:lpstr>
      <vt:lpstr>2. Spieltag</vt:lpstr>
      <vt:lpstr>3. Spieltag</vt:lpstr>
      <vt:lpstr>Verweise</vt:lpstr>
      <vt:lpstr>Endstand Landesliga</vt:lpstr>
    </vt:vector>
  </TitlesOfParts>
  <Company>Frost-RL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</dc:creator>
  <cp:lastModifiedBy>KaeM</cp:lastModifiedBy>
  <dcterms:created xsi:type="dcterms:W3CDTF">2012-07-18T20:25:48Z</dcterms:created>
  <dcterms:modified xsi:type="dcterms:W3CDTF">2023-03-26T11:40:37Z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182f59b89f2f461ebbf69034222dcda6</vt:lpwstr>
  </property>
</Properties>
</file>