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88" tabRatio="334" activeTab="0"/>
  </bookViews>
  <sheets>
    <sheet name="Beschrieb" sheetId="1" r:id="rId1"/>
    <sheet name="SpPl. Herren" sheetId="2" r:id="rId2"/>
    <sheet name="Ausw.Herren" sheetId="3" r:id="rId3"/>
    <sheet name="SpPl. Damen" sheetId="4" r:id="rId4"/>
    <sheet name="Ausw.Damen" sheetId="5" r:id="rId5"/>
    <sheet name="Endstand_Herren" sheetId="6" r:id="rId6"/>
    <sheet name="Endstand_Damen" sheetId="7" r:id="rId7"/>
    <sheet name="Punktgleichheit 5M" sheetId="8" r:id="rId8"/>
    <sheet name="Tabelle5" sheetId="9" r:id="rId9"/>
  </sheets>
  <definedNames>
    <definedName name="_xlnm.Print_Titles" localSheetId="1">'SpPl. Herren'!$1:$15</definedName>
    <definedName name="Excel_BuiltIn_Print_Titles" localSheetId="3">'SpPl. Damen'!$1:$15</definedName>
    <definedName name="Excel_BuiltIn_Print_Titles" localSheetId="1">'SpPl. Herren'!$A$1:$GR$15</definedName>
    <definedName name="Z_8372146C_7986_4405_BB99_4175BAACEC3D_.wvu.PrintTitles" localSheetId="1" hidden="1">'SpPl. Herren'!$1:$15</definedName>
  </definedNames>
  <calcPr fullCalcOnLoad="1"/>
</workbook>
</file>

<file path=xl/sharedStrings.xml><?xml version="1.0" encoding="utf-8"?>
<sst xmlns="http://schemas.openxmlformats.org/spreadsheetml/2006/main" count="1948" uniqueCount="178">
  <si>
    <t>Titel:</t>
  </si>
  <si>
    <t>35./40. Deutsche Meisterschaft im Bosseln</t>
  </si>
  <si>
    <t>am  09./10. September 2022 in Bischofsheim, LV Hessen</t>
  </si>
  <si>
    <t>Teilnehmer:</t>
  </si>
  <si>
    <t>17 Herren- Mannschaften  aus 10 Landesverbänden</t>
  </si>
  <si>
    <t>12 Damen-Mannschaften aus 7 Landesverrbänden</t>
  </si>
  <si>
    <t>V Bischofsheim 1</t>
  </si>
  <si>
    <t>BVS Tempelhof-Schö.</t>
  </si>
  <si>
    <t>1.SC Gießen-Sachsenhausen</t>
  </si>
  <si>
    <t>BSV Tempelhof-Schö.</t>
  </si>
  <si>
    <t>BRSG Kyffhäuser</t>
  </si>
  <si>
    <t>TSV Iggelheim</t>
  </si>
  <si>
    <t>BSC Kelsterbach</t>
  </si>
  <si>
    <t>BSG Langenhagen</t>
  </si>
  <si>
    <t>BSG Wilhelmsburg-H.</t>
  </si>
  <si>
    <t>HK 85 Köthen</t>
  </si>
  <si>
    <t>BSG Langenhaben</t>
  </si>
  <si>
    <t>BSG Wilhelmsburg-Harburg</t>
  </si>
  <si>
    <t>BRSG Bürstadt</t>
  </si>
  <si>
    <t>TV Bischofsheim</t>
  </si>
  <si>
    <t>VSV Kemnath</t>
  </si>
  <si>
    <t>SV Aerobic Arnstadt</t>
  </si>
  <si>
    <t>BSSV Köthen</t>
  </si>
  <si>
    <t>BRS Rudolstadt</t>
  </si>
  <si>
    <t>VRB Brakel</t>
  </si>
  <si>
    <t>VSG Stadthagen</t>
  </si>
  <si>
    <t>frei</t>
  </si>
  <si>
    <t>BSA Gnarrenburg</t>
  </si>
  <si>
    <t>SV Aerobic-Arnstadt</t>
  </si>
  <si>
    <t>BVRS Cham</t>
  </si>
  <si>
    <t>SGR Rendsburg</t>
  </si>
  <si>
    <t>TV Bischofsheim 2</t>
  </si>
  <si>
    <t>Reha SG Itzehoe</t>
  </si>
  <si>
    <t>BSC Kelksterbach</t>
  </si>
  <si>
    <t>Schiedsrichter:</t>
  </si>
  <si>
    <t>Klaus Dieter Temme</t>
  </si>
  <si>
    <t>Angelik Schmid</t>
  </si>
  <si>
    <t>Wolfgang Groß</t>
  </si>
  <si>
    <t>Helga Plötz</t>
  </si>
  <si>
    <t>Gundolf Heyne</t>
  </si>
  <si>
    <t>Günter Falkenstern</t>
  </si>
  <si>
    <t>=</t>
  </si>
  <si>
    <t>Corina Beutel</t>
  </si>
  <si>
    <t>Günter Herbolsheimer</t>
  </si>
  <si>
    <t>Frank Reimann</t>
  </si>
  <si>
    <t>Nane Busmann</t>
  </si>
  <si>
    <t>K.-H. Schmid</t>
  </si>
  <si>
    <t>Hamburg</t>
  </si>
  <si>
    <t>DBS-Klassifizierer für Boccia (Halle):</t>
  </si>
  <si>
    <t>DBS-Beauftragter für Boccia (Halle)</t>
  </si>
  <si>
    <t>Dr. med. Karl Ellerich</t>
  </si>
  <si>
    <t>Teddy Östreicher</t>
  </si>
  <si>
    <t>Zum grünen Weg 9</t>
  </si>
  <si>
    <t>Brehmstr. 8</t>
  </si>
  <si>
    <t>50374 Erftstadt</t>
  </si>
  <si>
    <t>92637 Weiden</t>
  </si>
  <si>
    <t>Tel:  02235 / 461577</t>
  </si>
  <si>
    <r>
      <t>Tel:</t>
    </r>
    <r>
      <rPr>
        <sz val="10"/>
        <rFont val="Webdings"/>
        <family val="1"/>
      </rPr>
      <t xml:space="preserve">  </t>
    </r>
    <r>
      <rPr>
        <sz val="10"/>
        <rFont val="Arial Narrow"/>
        <family val="2"/>
      </rPr>
      <t>0961 / 63458240</t>
    </r>
  </si>
  <si>
    <t>FAMELLI@gmx.de oder karl@ellerich.com</t>
  </si>
  <si>
    <t>Handy  0170 - 8165686</t>
  </si>
  <si>
    <t>ts.oestreicher@t-online.de</t>
  </si>
  <si>
    <t>1.</t>
  </si>
  <si>
    <t>7.</t>
  </si>
  <si>
    <t>2.</t>
  </si>
  <si>
    <t>8.</t>
  </si>
  <si>
    <t>3.</t>
  </si>
  <si>
    <t>9.</t>
  </si>
  <si>
    <t>4.</t>
  </si>
  <si>
    <t>10.</t>
  </si>
  <si>
    <t>5.</t>
  </si>
  <si>
    <t>11.</t>
  </si>
  <si>
    <t>6.</t>
  </si>
  <si>
    <t>12.</t>
  </si>
  <si>
    <t>Durchgang</t>
  </si>
  <si>
    <t>Feld:</t>
  </si>
  <si>
    <t xml:space="preserve">Spielplan </t>
  </si>
  <si>
    <t>Linienrichter:</t>
  </si>
  <si>
    <t>Schiedsrichter</t>
  </si>
  <si>
    <t>Ergebnis:</t>
  </si>
  <si>
    <t>Nr.</t>
  </si>
  <si>
    <t>DG/Zeit</t>
  </si>
  <si>
    <t>M a n n s c h a f t e n :</t>
  </si>
  <si>
    <t xml:space="preserve">DG H1 </t>
  </si>
  <si>
    <t>:</t>
  </si>
  <si>
    <t>DG H2</t>
  </si>
  <si>
    <t>.</t>
  </si>
  <si>
    <t>DG H3</t>
  </si>
  <si>
    <t>DG H4</t>
  </si>
  <si>
    <t>DG H5</t>
  </si>
  <si>
    <t>DG H6</t>
  </si>
  <si>
    <t>DG H7</t>
  </si>
  <si>
    <t>DG H8</t>
  </si>
  <si>
    <t>DG H9</t>
  </si>
  <si>
    <t>DG H10</t>
  </si>
  <si>
    <t xml:space="preserve">frei </t>
  </si>
  <si>
    <t>DH H11</t>
  </si>
  <si>
    <t>DG H 12</t>
  </si>
  <si>
    <t>DG H13</t>
  </si>
  <si>
    <t>DG H 14</t>
  </si>
  <si>
    <t>DG H15</t>
  </si>
  <si>
    <t>DG H 16</t>
  </si>
  <si>
    <t>DG H17</t>
  </si>
  <si>
    <t>DG H18</t>
  </si>
  <si>
    <t>Auswertung Herren</t>
  </si>
  <si>
    <t>Ballverhältnis</t>
  </si>
  <si>
    <t>Punkte:</t>
  </si>
  <si>
    <t>Endergebnis:</t>
  </si>
  <si>
    <t>Ergebnis</t>
  </si>
  <si>
    <t>13dir</t>
  </si>
  <si>
    <t>Punkte</t>
  </si>
  <si>
    <t>12dir</t>
  </si>
  <si>
    <t>14dir</t>
  </si>
  <si>
    <t>2dir.</t>
  </si>
  <si>
    <t>8dir</t>
  </si>
  <si>
    <t>7dir</t>
  </si>
  <si>
    <t>6dir</t>
  </si>
  <si>
    <t>5dir</t>
  </si>
  <si>
    <t>3dir.</t>
  </si>
  <si>
    <t xml:space="preserve">DG 1 </t>
  </si>
  <si>
    <t>DG 2</t>
  </si>
  <si>
    <t>DG 3</t>
  </si>
  <si>
    <t>DG 4</t>
  </si>
  <si>
    <t>DG 5</t>
  </si>
  <si>
    <t>DG 6</t>
  </si>
  <si>
    <t>DG 7</t>
  </si>
  <si>
    <t>DG 8</t>
  </si>
  <si>
    <t>DG 9</t>
  </si>
  <si>
    <t>DG 10</t>
  </si>
  <si>
    <t>DG 11</t>
  </si>
  <si>
    <t>DG 12</t>
  </si>
  <si>
    <t>DG 13</t>
  </si>
  <si>
    <t>DG 14</t>
  </si>
  <si>
    <t>Auswertung Damen</t>
  </si>
  <si>
    <t>Endstand Herren:</t>
  </si>
  <si>
    <t>Landesverband:</t>
  </si>
  <si>
    <t>Sieger</t>
  </si>
  <si>
    <t>Bayern</t>
  </si>
  <si>
    <t>BS Tempelhof-Schöneberg</t>
  </si>
  <si>
    <t>Berlin</t>
  </si>
  <si>
    <t>Hessen</t>
  </si>
  <si>
    <t>NRW</t>
  </si>
  <si>
    <t>Sachsen-Anhalt</t>
  </si>
  <si>
    <t>Schleswig -Holstein</t>
  </si>
  <si>
    <t>Niedersachsen</t>
  </si>
  <si>
    <t>Thüringen</t>
  </si>
  <si>
    <t>Rheinland-Pfalz</t>
  </si>
  <si>
    <t>HG 85 Köthen</t>
  </si>
  <si>
    <t>13.</t>
  </si>
  <si>
    <t>TV Bischofsheim 1</t>
  </si>
  <si>
    <t>14.</t>
  </si>
  <si>
    <t>15.</t>
  </si>
  <si>
    <t>16.</t>
  </si>
  <si>
    <t>SC Gießen.Sachsenhausen</t>
  </si>
  <si>
    <t>17.</t>
  </si>
  <si>
    <t>BSC Kelsterbach ( Coronaausfall)</t>
  </si>
  <si>
    <t>18.</t>
  </si>
  <si>
    <t>…...........................................................</t>
  </si>
  <si>
    <t>…........................................................</t>
  </si>
  <si>
    <t>Endstand Damen:</t>
  </si>
  <si>
    <t>Schleswig-Holstein</t>
  </si>
  <si>
    <t xml:space="preserve">TV Bischofsheim </t>
  </si>
  <si>
    <t>1).</t>
  </si>
  <si>
    <t>Das bessere Punkteverhältnis aus den Spielen, die die punktgleichen</t>
  </si>
  <si>
    <t xml:space="preserve"> Mannschaften gegeneiander ausgetragen haben.</t>
  </si>
  <si>
    <t>2).</t>
  </si>
  <si>
    <t xml:space="preserve">Die höherwertige Trefferdifferenz aus den Spielen, die die punktgleichen </t>
  </si>
  <si>
    <t>Mannschaften gegeneinander ausgetragen haben.</t>
  </si>
  <si>
    <t>3.)</t>
  </si>
  <si>
    <t>Die höherwertige Trefferdifferenz aus allen Spielen der Gruppe.</t>
  </si>
  <si>
    <t xml:space="preserve">4). </t>
  </si>
  <si>
    <t>Entscheidungsspiele der treffergleichen Mannschaften.</t>
  </si>
  <si>
    <t>5).</t>
  </si>
  <si>
    <t>Das Los</t>
  </si>
  <si>
    <t>Auswertung:</t>
  </si>
  <si>
    <t>Punktgleiche Mannschaften:</t>
  </si>
  <si>
    <t>Mannschaften:</t>
  </si>
  <si>
    <t>Treffer:</t>
  </si>
  <si>
    <t>Platz: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</si>
</sst>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3">
    <font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u val="single"/>
      <sz val="14.4"/>
      <color indexed="12"/>
      <name val="Arial"/>
      <family val="2"/>
    </font>
    <font>
      <u val="single"/>
      <sz val="10"/>
      <color indexed="48"/>
      <name val="Arial"/>
      <family val="2"/>
    </font>
    <font>
      <sz val="10"/>
      <name val="Webdings"/>
      <family val="1"/>
    </font>
    <font>
      <i/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1"/>
      <name val="Arial"/>
      <family val="2"/>
    </font>
    <font>
      <b/>
      <u val="doub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35" borderId="0" xfId="0" applyNumberFormat="1" applyFont="1" applyFill="1" applyAlignment="1">
      <alignment horizontal="left" vertical="center" wrapText="1"/>
    </xf>
    <xf numFmtId="49" fontId="5" fillId="35" borderId="0" xfId="47" applyNumberFormat="1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49" fontId="5" fillId="0" borderId="0" xfId="47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47" applyNumberFormat="1" applyFont="1" applyFill="1" applyBorder="1" applyAlignment="1" applyProtection="1">
      <alignment horizontal="left" vertical="center" wrapText="1"/>
      <protection/>
    </xf>
    <xf numFmtId="0" fontId="5" fillId="0" borderId="0" xfId="47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 shrinkToFit="1"/>
    </xf>
    <xf numFmtId="0" fontId="16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0" fontId="8" fillId="36" borderId="23" xfId="0" applyFont="1" applyFill="1" applyBorder="1" applyAlignment="1">
      <alignment horizontal="center" wrapText="1" shrinkToFit="1"/>
    </xf>
    <xf numFmtId="0" fontId="19" fillId="0" borderId="24" xfId="0" applyFont="1" applyBorder="1" applyAlignment="1">
      <alignment horizontal="center" vertical="center" textRotation="90" wrapText="1" shrinkToFit="1"/>
    </xf>
    <xf numFmtId="0" fontId="0" fillId="0" borderId="0" xfId="0" applyNumberFormat="1" applyAlignment="1">
      <alignment/>
    </xf>
    <xf numFmtId="0" fontId="16" fillId="0" borderId="0" xfId="0" applyFont="1" applyBorder="1" applyAlignment="1">
      <alignment horizontal="center" textRotation="90" wrapText="1" shrinkToFit="1"/>
    </xf>
    <xf numFmtId="0" fontId="21" fillId="0" borderId="11" xfId="0" applyFont="1" applyBorder="1" applyAlignment="1">
      <alignment horizontal="center" vertical="center" shrinkToFit="1"/>
    </xf>
    <xf numFmtId="0" fontId="19" fillId="37" borderId="11" xfId="0" applyFont="1" applyFill="1" applyBorder="1" applyAlignment="1">
      <alignment horizontal="justify" vertical="center" shrinkToFit="1"/>
    </xf>
    <xf numFmtId="0" fontId="19" fillId="38" borderId="11" xfId="0" applyFont="1" applyFill="1" applyBorder="1" applyAlignment="1">
      <alignment horizontal="justify" vertical="center" shrinkToFit="1"/>
    </xf>
    <xf numFmtId="0" fontId="22" fillId="0" borderId="25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justify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37" borderId="11" xfId="0" applyFont="1" applyFill="1" applyBorder="1" applyAlignment="1">
      <alignment horizontal="justify" vertical="center" shrinkToFit="1"/>
    </xf>
    <xf numFmtId="0" fontId="8" fillId="38" borderId="11" xfId="0" applyFont="1" applyFill="1" applyBorder="1" applyAlignment="1">
      <alignment horizontal="justify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9" fillId="37" borderId="11" xfId="0" applyFont="1" applyFill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8" fillId="37" borderId="11" xfId="0" applyFont="1" applyFill="1" applyBorder="1" applyAlignment="1">
      <alignment horizontal="center" vertical="center" shrinkToFit="1"/>
    </xf>
    <xf numFmtId="0" fontId="19" fillId="38" borderId="11" xfId="0" applyFont="1" applyFill="1" applyBorder="1" applyAlignment="1">
      <alignment horizontal="center" vertical="center" shrinkToFit="1"/>
    </xf>
    <xf numFmtId="0" fontId="8" fillId="38" borderId="1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justify" vertical="center" shrinkToFit="1"/>
    </xf>
    <xf numFmtId="0" fontId="19" fillId="0" borderId="27" xfId="0" applyFont="1" applyBorder="1" applyAlignment="1">
      <alignment horizontal="left" vertical="center" wrapText="1" shrinkToFit="1"/>
    </xf>
    <xf numFmtId="0" fontId="21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19" fillId="0" borderId="27" xfId="0" applyFont="1" applyBorder="1" applyAlignment="1">
      <alignment horizontal="center" vertical="center" shrinkToFit="1"/>
    </xf>
    <xf numFmtId="0" fontId="21" fillId="0" borderId="27" xfId="0" applyFont="1" applyBorder="1" applyAlignment="1">
      <alignment vertical="center" shrinkToFit="1"/>
    </xf>
    <xf numFmtId="0" fontId="19" fillId="0" borderId="0" xfId="0" applyFont="1" applyAlignment="1">
      <alignment horizontal="left" vertical="center" wrapText="1" shrinkToFit="1"/>
    </xf>
    <xf numFmtId="0" fontId="21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9" fillId="35" borderId="24" xfId="0" applyFont="1" applyFill="1" applyBorder="1" applyAlignment="1">
      <alignment horizontal="center" vertical="center" textRotation="90" wrapText="1" shrinkToFi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8" xfId="0" applyFont="1" applyBorder="1" applyAlignment="1">
      <alignment/>
    </xf>
    <xf numFmtId="0" fontId="23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36" borderId="16" xfId="0" applyFont="1" applyFill="1" applyBorder="1" applyAlignment="1" applyProtection="1">
      <alignment horizontal="center"/>
      <protection locked="0"/>
    </xf>
    <xf numFmtId="0" fontId="23" fillId="0" borderId="16" xfId="0" applyFont="1" applyBorder="1" applyAlignment="1">
      <alignment horizontal="center"/>
    </xf>
    <xf numFmtId="0" fontId="0" fillId="36" borderId="20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 vertical="center" wrapText="1"/>
    </xf>
    <xf numFmtId="49" fontId="3" fillId="35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49" fontId="5" fillId="35" borderId="0" xfId="47" applyNumberFormat="1" applyFont="1" applyFill="1" applyBorder="1" applyAlignment="1" applyProtection="1">
      <alignment horizontal="left" vertical="center" wrapText="1"/>
      <protection/>
    </xf>
    <xf numFmtId="49" fontId="5" fillId="0" borderId="0" xfId="47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1" fillId="35" borderId="3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1" fillId="35" borderId="28" xfId="0" applyFont="1" applyFill="1" applyBorder="1" applyAlignment="1" applyProtection="1">
      <alignment horizontal="center" vertical="center"/>
      <protection locked="0"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12" fillId="36" borderId="16" xfId="0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2" fillId="39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textRotation="90" wrapText="1" shrinkToFit="1"/>
    </xf>
    <xf numFmtId="0" fontId="19" fillId="0" borderId="33" xfId="0" applyFont="1" applyBorder="1" applyAlignment="1">
      <alignment horizontal="center" textRotation="90" wrapText="1" shrinkToFit="1"/>
    </xf>
    <xf numFmtId="0" fontId="19" fillId="0" borderId="34" xfId="0" applyFont="1" applyBorder="1" applyAlignment="1">
      <alignment horizontal="center" textRotation="90" wrapText="1" shrinkToFit="1"/>
    </xf>
    <xf numFmtId="0" fontId="20" fillId="0" borderId="35" xfId="0" applyFont="1" applyBorder="1" applyAlignment="1">
      <alignment horizontal="center" vertical="center" textRotation="90" wrapText="1" shrinkToFit="1"/>
    </xf>
    <xf numFmtId="0" fontId="19" fillId="0" borderId="35" xfId="0" applyFont="1" applyBorder="1" applyAlignment="1">
      <alignment horizontal="center" vertical="center" textRotation="90" wrapText="1" shrinkToFit="1"/>
    </xf>
    <xf numFmtId="0" fontId="19" fillId="0" borderId="36" xfId="0" applyFont="1" applyBorder="1" applyAlignment="1">
      <alignment horizontal="left" vertical="center" wrapText="1" shrinkToFit="1"/>
    </xf>
    <xf numFmtId="0" fontId="21" fillId="36" borderId="11" xfId="0" applyFont="1" applyFill="1" applyBorder="1" applyAlignment="1">
      <alignment horizontal="center" vertical="center" shrinkToFit="1"/>
    </xf>
    <xf numFmtId="0" fontId="19" fillId="35" borderId="37" xfId="0" applyFont="1" applyFill="1" applyBorder="1" applyAlignment="1" applyProtection="1">
      <alignment horizontal="center" vertical="center" shrinkToFit="1"/>
      <protection locked="0"/>
    </xf>
    <xf numFmtId="0" fontId="8" fillId="36" borderId="11" xfId="0" applyFont="1" applyFill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9" fillId="35" borderId="39" xfId="0" applyFont="1" applyFill="1" applyBorder="1" applyAlignment="1" applyProtection="1">
      <alignment horizontal="center" vertical="center" shrinkToFit="1"/>
      <protection locked="0"/>
    </xf>
    <xf numFmtId="0" fontId="19" fillId="35" borderId="38" xfId="0" applyFont="1" applyFill="1" applyBorder="1" applyAlignment="1" applyProtection="1">
      <alignment horizontal="center" vertical="center" shrinkToFit="1"/>
      <protection locked="0"/>
    </xf>
    <xf numFmtId="0" fontId="19" fillId="0" borderId="40" xfId="0" applyFont="1" applyBorder="1" applyAlignment="1">
      <alignment horizontal="left" vertical="center" wrapText="1" shrinkToFit="1"/>
    </xf>
    <xf numFmtId="0" fontId="8" fillId="38" borderId="11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 wrapText="1" shrinkToFit="1"/>
    </xf>
    <xf numFmtId="0" fontId="19" fillId="36" borderId="11" xfId="0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0" fillId="36" borderId="20" xfId="0" applyFont="1" applyFill="1" applyBorder="1" applyAlignment="1" applyProtection="1">
      <alignment/>
      <protection locked="0"/>
    </xf>
    <xf numFmtId="0" fontId="23" fillId="0" borderId="0" xfId="0" applyFont="1" applyBorder="1" applyAlignment="1">
      <alignment horizontal="center"/>
    </xf>
    <xf numFmtId="0" fontId="18" fillId="36" borderId="41" xfId="0" applyFont="1" applyFill="1" applyBorder="1" applyAlignment="1" applyProtection="1">
      <alignment horizontal="center" vertical="center"/>
      <protection/>
    </xf>
    <xf numFmtId="0" fontId="8" fillId="36" borderId="12" xfId="0" applyFont="1" applyFill="1" applyBorder="1" applyAlignment="1" applyProtection="1">
      <alignment horizontal="center" vertical="center"/>
      <protection/>
    </xf>
    <xf numFmtId="0" fontId="8" fillId="36" borderId="42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22</xdr:row>
      <xdr:rowOff>76200</xdr:rowOff>
    </xdr:from>
    <xdr:to>
      <xdr:col>5</xdr:col>
      <xdr:colOff>152400</xdr:colOff>
      <xdr:row>26</xdr:row>
      <xdr:rowOff>57150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810000"/>
          <a:ext cx="15430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5</xdr:col>
      <xdr:colOff>161925</xdr:colOff>
      <xdr:row>1</xdr:row>
      <xdr:rowOff>200025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838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4</xdr:col>
      <xdr:colOff>28575</xdr:colOff>
      <xdr:row>3</xdr:row>
      <xdr:rowOff>142875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477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5</xdr:col>
      <xdr:colOff>161925</xdr:colOff>
      <xdr:row>1</xdr:row>
      <xdr:rowOff>200025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838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4</xdr:col>
      <xdr:colOff>19050</xdr:colOff>
      <xdr:row>3</xdr:row>
      <xdr:rowOff>57150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382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9</xdr:col>
      <xdr:colOff>114300</xdr:colOff>
      <xdr:row>6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6097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9</xdr:col>
      <xdr:colOff>133350</xdr:colOff>
      <xdr:row>6</xdr:row>
      <xdr:rowOff>38100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6287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Zahner@gmx.de" TargetMode="External" /><Relationship Id="rId2" Type="http://schemas.openxmlformats.org/officeDocument/2006/relationships/hyperlink" Target="mailto:ts.oestreicher@t-online.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06" zoomScaleNormal="106" zoomScalePageLayoutView="0" workbookViewId="0" topLeftCell="A1">
      <selection activeCell="H4" sqref="H4"/>
    </sheetView>
  </sheetViews>
  <sheetFormatPr defaultColWidth="11.421875" defaultRowHeight="12.75"/>
  <cols>
    <col min="1" max="1" width="13.57421875" style="0" customWidth="1"/>
    <col min="2" max="2" width="3.140625" style="0" customWidth="1"/>
    <col min="3" max="3" width="18.00390625" style="0" customWidth="1"/>
    <col min="4" max="4" width="3.28125" style="0" customWidth="1"/>
    <col min="5" max="5" width="18.140625" style="0" customWidth="1"/>
    <col min="6" max="6" width="4.00390625" style="0" customWidth="1"/>
    <col min="7" max="7" width="24.00390625" style="0" customWidth="1"/>
    <col min="8" max="9" width="3.7109375" style="0" customWidth="1"/>
    <col min="10" max="10" width="14.57421875" style="0" customWidth="1"/>
    <col min="11" max="12" width="3.421875" style="0" customWidth="1"/>
    <col min="13" max="13" width="15.00390625" style="0" customWidth="1"/>
    <col min="14" max="14" width="14.421875" style="0" customWidth="1"/>
  </cols>
  <sheetData>
    <row r="1" spans="1:7" ht="12.75" customHeight="1">
      <c r="A1" s="125" t="s">
        <v>0</v>
      </c>
      <c r="B1" s="125"/>
      <c r="C1" s="200" t="s">
        <v>1</v>
      </c>
      <c r="D1" s="200"/>
      <c r="E1" s="200"/>
      <c r="F1" s="200"/>
      <c r="G1" s="200"/>
    </row>
    <row r="2" spans="3:7" ht="12.75" customHeight="1">
      <c r="C2" s="200" t="s">
        <v>2</v>
      </c>
      <c r="D2" s="200"/>
      <c r="E2" s="200"/>
      <c r="F2" s="200"/>
      <c r="G2" s="200"/>
    </row>
    <row r="3" ht="12.75">
      <c r="C3" s="2"/>
    </row>
    <row r="4" spans="1:6" ht="12.75">
      <c r="A4" t="s">
        <v>3</v>
      </c>
      <c r="C4" s="126" t="s">
        <v>4</v>
      </c>
      <c r="D4" s="126"/>
      <c r="E4" s="126"/>
      <c r="F4" s="126"/>
    </row>
    <row r="5" spans="3:6" ht="12.75">
      <c r="C5" s="126" t="s">
        <v>5</v>
      </c>
      <c r="D5" s="126"/>
      <c r="E5" s="126"/>
      <c r="F5" s="126"/>
    </row>
    <row r="6" spans="3:5" ht="12.75">
      <c r="C6" s="3"/>
      <c r="D6" s="4"/>
      <c r="E6" s="4"/>
    </row>
    <row r="7" spans="2:13" ht="12.75">
      <c r="B7" s="5">
        <v>1</v>
      </c>
      <c r="C7" s="6" t="s">
        <v>6</v>
      </c>
      <c r="D7" s="5">
        <v>7</v>
      </c>
      <c r="E7" s="6" t="s">
        <v>7</v>
      </c>
      <c r="F7" s="5">
        <v>13</v>
      </c>
      <c r="G7" s="6" t="s">
        <v>8</v>
      </c>
      <c r="H7">
        <v>19</v>
      </c>
      <c r="I7" s="127" t="s">
        <v>9</v>
      </c>
      <c r="J7" s="127"/>
      <c r="K7" s="7">
        <v>26</v>
      </c>
      <c r="L7" s="127" t="s">
        <v>10</v>
      </c>
      <c r="M7" s="127"/>
    </row>
    <row r="8" spans="2:13" ht="12.75">
      <c r="B8" s="5">
        <v>2</v>
      </c>
      <c r="C8" s="6" t="s">
        <v>11</v>
      </c>
      <c r="D8" s="5">
        <v>8</v>
      </c>
      <c r="E8" s="6" t="s">
        <v>12</v>
      </c>
      <c r="F8" s="5">
        <v>14</v>
      </c>
      <c r="G8" s="6" t="s">
        <v>10</v>
      </c>
      <c r="H8">
        <v>20</v>
      </c>
      <c r="I8" s="127" t="s">
        <v>13</v>
      </c>
      <c r="J8" s="127"/>
      <c r="K8" s="7">
        <v>27</v>
      </c>
      <c r="L8" s="127" t="s">
        <v>14</v>
      </c>
      <c r="M8" s="127"/>
    </row>
    <row r="9" spans="2:13" ht="12.75">
      <c r="B9" s="5">
        <v>3</v>
      </c>
      <c r="C9" s="6" t="s">
        <v>15</v>
      </c>
      <c r="D9" s="5">
        <v>9</v>
      </c>
      <c r="E9" s="6" t="s">
        <v>16</v>
      </c>
      <c r="F9" s="5">
        <v>15</v>
      </c>
      <c r="G9" s="6" t="s">
        <v>17</v>
      </c>
      <c r="H9">
        <v>21</v>
      </c>
      <c r="I9" s="127" t="s">
        <v>18</v>
      </c>
      <c r="J9" s="127"/>
      <c r="K9" s="7">
        <v>28</v>
      </c>
      <c r="L9" s="127" t="s">
        <v>19</v>
      </c>
      <c r="M9" s="127"/>
    </row>
    <row r="10" spans="2:13" ht="12.75">
      <c r="B10" s="5">
        <v>4</v>
      </c>
      <c r="C10" s="6" t="s">
        <v>20</v>
      </c>
      <c r="D10" s="5">
        <v>10</v>
      </c>
      <c r="E10" s="6" t="s">
        <v>21</v>
      </c>
      <c r="F10" s="5">
        <v>16</v>
      </c>
      <c r="G10" s="6" t="s">
        <v>22</v>
      </c>
      <c r="H10">
        <v>22</v>
      </c>
      <c r="I10" s="127" t="s">
        <v>23</v>
      </c>
      <c r="J10" s="127"/>
      <c r="K10" s="7">
        <v>29</v>
      </c>
      <c r="L10" s="127" t="s">
        <v>22</v>
      </c>
      <c r="M10" s="127"/>
    </row>
    <row r="11" spans="2:13" ht="12.75">
      <c r="B11" s="5">
        <v>5</v>
      </c>
      <c r="C11" s="6" t="s">
        <v>24</v>
      </c>
      <c r="D11" s="5">
        <v>11</v>
      </c>
      <c r="E11" s="6" t="s">
        <v>25</v>
      </c>
      <c r="F11" s="5">
        <v>17</v>
      </c>
      <c r="G11" s="6" t="s">
        <v>26</v>
      </c>
      <c r="H11">
        <v>23</v>
      </c>
      <c r="I11" s="127" t="s">
        <v>27</v>
      </c>
      <c r="J11" s="127"/>
      <c r="K11" s="7">
        <v>30</v>
      </c>
      <c r="L11" s="127" t="s">
        <v>28</v>
      </c>
      <c r="M11" s="127"/>
    </row>
    <row r="12" spans="2:13" ht="12.75">
      <c r="B12" s="5">
        <v>6</v>
      </c>
      <c r="C12" s="6" t="s">
        <v>29</v>
      </c>
      <c r="D12" s="5">
        <v>12</v>
      </c>
      <c r="E12" s="6" t="s">
        <v>30</v>
      </c>
      <c r="F12" s="5">
        <v>18</v>
      </c>
      <c r="G12" s="6" t="s">
        <v>31</v>
      </c>
      <c r="H12">
        <v>24</v>
      </c>
      <c r="I12" s="127" t="s">
        <v>32</v>
      </c>
      <c r="J12" s="127"/>
      <c r="K12" s="7">
        <v>31</v>
      </c>
      <c r="L12" s="127" t="s">
        <v>26</v>
      </c>
      <c r="M12" s="127"/>
    </row>
    <row r="13" spans="3:13" ht="12.75">
      <c r="C13" s="8"/>
      <c r="E13" s="9"/>
      <c r="H13">
        <v>25</v>
      </c>
      <c r="I13" s="127" t="s">
        <v>33</v>
      </c>
      <c r="J13" s="127"/>
      <c r="K13">
        <v>32</v>
      </c>
      <c r="L13" s="127" t="s">
        <v>26</v>
      </c>
      <c r="M13" s="127"/>
    </row>
    <row r="14" spans="1:7" ht="12.75">
      <c r="A14" s="2" t="s">
        <v>34</v>
      </c>
      <c r="B14" s="4">
        <v>1</v>
      </c>
      <c r="C14" s="128" t="s">
        <v>35</v>
      </c>
      <c r="D14" s="128"/>
      <c r="E14" s="128"/>
      <c r="F14" s="4">
        <v>7</v>
      </c>
      <c r="G14" s="10" t="s">
        <v>36</v>
      </c>
    </row>
    <row r="15" spans="2:7" ht="12.75">
      <c r="B15" s="4">
        <v>2</v>
      </c>
      <c r="C15" s="128" t="s">
        <v>37</v>
      </c>
      <c r="D15" s="128"/>
      <c r="E15" s="128"/>
      <c r="F15" s="4">
        <v>8</v>
      </c>
      <c r="G15" s="10" t="s">
        <v>38</v>
      </c>
    </row>
    <row r="16" spans="2:10" ht="12.75">
      <c r="B16" s="4">
        <v>3</v>
      </c>
      <c r="C16" s="128" t="s">
        <v>39</v>
      </c>
      <c r="D16" s="128"/>
      <c r="E16" s="128"/>
      <c r="F16" s="4">
        <v>9</v>
      </c>
      <c r="G16" s="10" t="s">
        <v>40</v>
      </c>
      <c r="J16" t="s">
        <v>41</v>
      </c>
    </row>
    <row r="17" spans="2:7" ht="12.75">
      <c r="B17" s="4">
        <v>4</v>
      </c>
      <c r="C17" s="128" t="s">
        <v>42</v>
      </c>
      <c r="D17" s="128"/>
      <c r="E17" s="128"/>
      <c r="F17" s="4">
        <v>10</v>
      </c>
      <c r="G17" s="10" t="s">
        <v>43</v>
      </c>
    </row>
    <row r="18" spans="2:7" ht="12.75">
      <c r="B18" s="4">
        <v>5</v>
      </c>
      <c r="C18" s="128" t="s">
        <v>44</v>
      </c>
      <c r="D18" s="128"/>
      <c r="E18" s="128"/>
      <c r="F18" s="4">
        <v>11</v>
      </c>
      <c r="G18" s="10" t="s">
        <v>45</v>
      </c>
    </row>
    <row r="19" spans="2:7" ht="12.75">
      <c r="B19" s="4">
        <v>6</v>
      </c>
      <c r="C19" s="128" t="s">
        <v>46</v>
      </c>
      <c r="D19" s="128"/>
      <c r="E19" s="128"/>
      <c r="F19" s="4">
        <v>12</v>
      </c>
      <c r="G19" s="10" t="s">
        <v>47</v>
      </c>
    </row>
    <row r="20" spans="3:5" ht="13.5">
      <c r="C20" s="2"/>
      <c r="D20" s="11"/>
      <c r="E20" s="11"/>
    </row>
    <row r="21" spans="2:9" ht="12.75" customHeight="1">
      <c r="B21" s="12"/>
      <c r="C21" s="12"/>
      <c r="D21" s="11"/>
      <c r="E21" s="11"/>
      <c r="F21" s="13"/>
      <c r="G21" s="129" t="s">
        <v>48</v>
      </c>
      <c r="H21" s="129"/>
      <c r="I21" s="129"/>
    </row>
    <row r="22" spans="1:9" ht="25.5" customHeight="1">
      <c r="A22" s="130" t="s">
        <v>49</v>
      </c>
      <c r="B22" s="130"/>
      <c r="C22" s="130"/>
      <c r="D22" s="11"/>
      <c r="E22" s="11"/>
      <c r="G22" s="14"/>
      <c r="H22" s="14"/>
      <c r="I22" s="14"/>
    </row>
    <row r="23" spans="1:9" ht="12.75" customHeight="1">
      <c r="A23" s="14"/>
      <c r="B23" s="15"/>
      <c r="C23" s="15"/>
      <c r="D23" s="131"/>
      <c r="E23" s="131"/>
      <c r="F23" s="131"/>
      <c r="G23" s="132" t="s">
        <v>50</v>
      </c>
      <c r="H23" s="132"/>
      <c r="I23" s="132"/>
    </row>
    <row r="24" spans="1:9" ht="12.75" customHeight="1">
      <c r="A24" s="16" t="s">
        <v>51</v>
      </c>
      <c r="B24" s="16"/>
      <c r="C24" s="16"/>
      <c r="D24" s="131"/>
      <c r="E24" s="131"/>
      <c r="F24" s="131"/>
      <c r="G24" s="132" t="s">
        <v>52</v>
      </c>
      <c r="H24" s="132"/>
      <c r="I24" s="132"/>
    </row>
    <row r="25" spans="1:9" ht="12.75" customHeight="1">
      <c r="A25" s="16" t="s">
        <v>53</v>
      </c>
      <c r="B25" s="16"/>
      <c r="C25" s="16"/>
      <c r="D25" s="131"/>
      <c r="E25" s="131"/>
      <c r="F25" s="131"/>
      <c r="G25" s="132" t="s">
        <v>54</v>
      </c>
      <c r="H25" s="132"/>
      <c r="I25" s="132"/>
    </row>
    <row r="26" spans="1:9" ht="12.75" customHeight="1">
      <c r="A26" s="16" t="s">
        <v>55</v>
      </c>
      <c r="B26" s="17"/>
      <c r="C26" s="17"/>
      <c r="D26" s="131"/>
      <c r="E26" s="131"/>
      <c r="F26" s="131"/>
      <c r="G26" s="132" t="s">
        <v>56</v>
      </c>
      <c r="H26" s="132"/>
      <c r="I26" s="132"/>
    </row>
    <row r="27" spans="1:9" ht="27" customHeight="1">
      <c r="A27" s="16" t="s">
        <v>57</v>
      </c>
      <c r="B27" s="18"/>
      <c r="C27" s="18"/>
      <c r="D27" s="131"/>
      <c r="E27" s="131"/>
      <c r="F27" s="131"/>
      <c r="G27" s="133" t="s">
        <v>58</v>
      </c>
      <c r="H27" s="133"/>
      <c r="I27" s="133"/>
    </row>
    <row r="28" spans="1:9" ht="25.5" customHeight="1">
      <c r="A28" s="16" t="s">
        <v>59</v>
      </c>
      <c r="B28" s="18"/>
      <c r="C28" s="18"/>
      <c r="F28" s="19"/>
      <c r="G28" s="134"/>
      <c r="H28" s="134"/>
      <c r="I28" s="134"/>
    </row>
    <row r="29" spans="1:5" ht="26.25">
      <c r="A29" s="17" t="s">
        <v>60</v>
      </c>
      <c r="B29" s="20"/>
      <c r="C29" s="18"/>
      <c r="D29" s="21"/>
      <c r="E29" s="21"/>
    </row>
    <row r="30" spans="2:6" ht="13.5">
      <c r="B30" s="22"/>
      <c r="C30" s="22"/>
      <c r="D30" s="21"/>
      <c r="E30" s="21"/>
      <c r="F30" s="23"/>
    </row>
    <row r="31" spans="2:5" ht="13.5">
      <c r="B31" s="22"/>
      <c r="C31" s="22"/>
      <c r="D31" s="21"/>
      <c r="E31" s="21"/>
    </row>
    <row r="32" spans="1:6" ht="13.5">
      <c r="A32" s="22"/>
      <c r="B32" s="22"/>
      <c r="C32" s="22"/>
      <c r="D32" s="21"/>
      <c r="E32" s="21"/>
      <c r="F32" s="21"/>
    </row>
    <row r="33" spans="1:6" ht="13.5">
      <c r="A33" s="22"/>
      <c r="B33" s="22"/>
      <c r="C33" s="22"/>
      <c r="D33" s="21"/>
      <c r="E33" s="21"/>
      <c r="F33" s="21"/>
    </row>
    <row r="34" spans="1:6" ht="13.5">
      <c r="A34" s="22"/>
      <c r="B34" s="24"/>
      <c r="C34" s="24"/>
      <c r="D34" s="25"/>
      <c r="E34" s="25"/>
      <c r="F34" s="21"/>
    </row>
    <row r="35" spans="1:6" ht="13.5">
      <c r="A35" s="22"/>
      <c r="B35" s="26"/>
      <c r="C35" s="26"/>
      <c r="F35" s="21"/>
    </row>
    <row r="36" spans="1:6" ht="13.5">
      <c r="A36" s="22"/>
      <c r="F36" s="21"/>
    </row>
    <row r="37" spans="1:6" ht="12.75">
      <c r="A37" s="24"/>
      <c r="F37" s="25"/>
    </row>
    <row r="38" ht="12.75">
      <c r="A38" s="26"/>
    </row>
  </sheetData>
  <sheetProtection selectLockedCells="1" selectUnlockedCells="1"/>
  <mergeCells count="34">
    <mergeCell ref="G28:I28"/>
    <mergeCell ref="G21:I21"/>
    <mergeCell ref="A22:C22"/>
    <mergeCell ref="D23:F27"/>
    <mergeCell ref="G23:I23"/>
    <mergeCell ref="G24:I24"/>
    <mergeCell ref="G25:I25"/>
    <mergeCell ref="G26:I26"/>
    <mergeCell ref="G27:I27"/>
    <mergeCell ref="C14:E14"/>
    <mergeCell ref="C15:E15"/>
    <mergeCell ref="C16:E16"/>
    <mergeCell ref="C17:E17"/>
    <mergeCell ref="C18:E18"/>
    <mergeCell ref="C19:E19"/>
    <mergeCell ref="I11:J11"/>
    <mergeCell ref="L11:M11"/>
    <mergeCell ref="I12:J12"/>
    <mergeCell ref="L12:M12"/>
    <mergeCell ref="I13:J13"/>
    <mergeCell ref="L13:M13"/>
    <mergeCell ref="L7:M7"/>
    <mergeCell ref="I8:J8"/>
    <mergeCell ref="L8:M8"/>
    <mergeCell ref="I9:J9"/>
    <mergeCell ref="L9:M9"/>
    <mergeCell ref="I10:J10"/>
    <mergeCell ref="L10:M10"/>
    <mergeCell ref="A1:B1"/>
    <mergeCell ref="C1:G1"/>
    <mergeCell ref="C2:G2"/>
    <mergeCell ref="C4:F4"/>
    <mergeCell ref="C5:F5"/>
    <mergeCell ref="I7:J7"/>
  </mergeCells>
  <hyperlinks>
    <hyperlink ref="G27" r:id="rId1" display="FAMELLI@gmx.de oder karl@ellerich.com"/>
    <hyperlink ref="A29" r:id="rId2" display="ts.oestreicher@t-online.de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197"/>
  <sheetViews>
    <sheetView zoomScale="106" zoomScaleNormal="106" zoomScalePageLayoutView="0" workbookViewId="0" topLeftCell="A5">
      <selection activeCell="AH17" sqref="AH17:AI17"/>
    </sheetView>
  </sheetViews>
  <sheetFormatPr defaultColWidth="11.421875" defaultRowHeight="3.75" customHeight="1"/>
  <cols>
    <col min="1" max="1" width="4.00390625" style="27" customWidth="1"/>
    <col min="2" max="2" width="2.7109375" style="28" customWidth="1"/>
    <col min="3" max="3" width="3.421875" style="28" customWidth="1"/>
    <col min="4" max="4" width="2.57421875" style="27" customWidth="1"/>
    <col min="5" max="5" width="1.7109375" style="27" customWidth="1"/>
    <col min="6" max="11" width="2.7109375" style="27" customWidth="1"/>
    <col min="12" max="12" width="1.28515625" style="27" customWidth="1"/>
    <col min="13" max="18" width="2.7109375" style="27" customWidth="1"/>
    <col min="19" max="19" width="3.421875" style="27" customWidth="1"/>
    <col min="20" max="29" width="2.7109375" style="29" customWidth="1"/>
    <col min="30" max="35" width="2.7109375" style="27" customWidth="1"/>
    <col min="36" max="52" width="11.421875" style="0" customWidth="1"/>
    <col min="53" max="200" width="11.421875" style="27" customWidth="1"/>
  </cols>
  <sheetData>
    <row r="1" spans="1:35" ht="27" customHeight="1">
      <c r="A1"/>
      <c r="B1" s="30"/>
      <c r="C1" s="30"/>
      <c r="D1" s="30"/>
      <c r="E1" s="30"/>
      <c r="F1" s="30"/>
      <c r="G1" s="30"/>
      <c r="H1" s="30"/>
      <c r="I1" s="135" t="str">
        <f>Beschrieb!$C$1</f>
        <v>35./40. Deutsche Meisterschaft im Bosseln</v>
      </c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30"/>
      <c r="AD1" s="30"/>
      <c r="AE1" s="30"/>
      <c r="AF1" s="30"/>
      <c r="AG1" s="30"/>
      <c r="AH1" s="30"/>
      <c r="AI1" s="30"/>
    </row>
    <row r="2" spans="1:35" ht="24.75" customHeight="1">
      <c r="A2" s="30"/>
      <c r="B2" s="30"/>
      <c r="C2" s="30"/>
      <c r="D2" s="30"/>
      <c r="E2" s="30"/>
      <c r="F2" s="30"/>
      <c r="G2" s="30"/>
      <c r="H2" s="30"/>
      <c r="I2" s="136" t="str">
        <f>Beschrieb!C2</f>
        <v>am  09./10. September 2022 in Bischofsheim, LV Hessen</v>
      </c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30"/>
      <c r="AD2" s="30"/>
      <c r="AE2" s="30"/>
      <c r="AF2" s="30"/>
      <c r="AG2" s="30"/>
      <c r="AH2" s="30"/>
      <c r="AI2" s="30"/>
    </row>
    <row r="3" spans="1:51" ht="11.25" customHeight="1">
      <c r="A3" s="137" t="s">
        <v>3</v>
      </c>
      <c r="B3" s="137"/>
      <c r="C3" s="137"/>
      <c r="D3" s="137"/>
      <c r="E3" s="137"/>
      <c r="F3" s="137"/>
      <c r="G3" s="138" t="str">
        <f>Beschrieb!C4</f>
        <v>17 Herren- Mannschaften  aus 10 Landesverbänden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 t="str">
        <f>Beschrieb!C5</f>
        <v>12 Damen-Mannschaften aus 7 Landesverrbänden</v>
      </c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R3" s="27"/>
      <c r="AS3" s="27"/>
      <c r="AT3" s="27"/>
      <c r="AU3" s="27"/>
      <c r="AV3" s="27"/>
      <c r="AW3" s="27"/>
      <c r="AX3" s="27"/>
      <c r="AY3" s="27"/>
    </row>
    <row r="4" spans="1:51" ht="11.25" customHeight="1">
      <c r="A4" s="32"/>
      <c r="B4" s="33" t="s">
        <v>61</v>
      </c>
      <c r="C4" s="139" t="str">
        <f>Beschrieb!C7</f>
        <v>V Bischofsheim 1</v>
      </c>
      <c r="D4" s="139"/>
      <c r="E4" s="139"/>
      <c r="F4" s="139"/>
      <c r="G4" s="139"/>
      <c r="H4" s="139"/>
      <c r="I4" s="139"/>
      <c r="J4" s="32" t="s">
        <v>62</v>
      </c>
      <c r="K4" s="137" t="str">
        <f>Beschrieb!E7</f>
        <v>BVS Tempelhof-Schö.</v>
      </c>
      <c r="L4" s="137"/>
      <c r="M4" s="137"/>
      <c r="N4" s="137"/>
      <c r="O4" s="137"/>
      <c r="P4" s="137"/>
      <c r="Q4" s="137"/>
      <c r="R4" s="34">
        <v>13</v>
      </c>
      <c r="S4" s="137" t="str">
        <f>Beschrieb!G7</f>
        <v>1.SC Gießen-Sachsenhausen</v>
      </c>
      <c r="T4" s="137"/>
      <c r="U4" s="137"/>
      <c r="V4" s="137"/>
      <c r="W4" s="137"/>
      <c r="X4" s="137"/>
      <c r="Y4" s="137"/>
      <c r="Z4" s="35"/>
      <c r="AA4"/>
      <c r="AB4"/>
      <c r="AC4"/>
      <c r="AD4"/>
      <c r="AE4"/>
      <c r="AF4"/>
      <c r="AG4"/>
      <c r="AH4"/>
      <c r="AI4" s="35"/>
      <c r="AR4" s="27"/>
      <c r="AS4" s="27"/>
      <c r="AT4" s="27"/>
      <c r="AU4" s="27"/>
      <c r="AV4" s="27"/>
      <c r="AW4" s="27"/>
      <c r="AX4" s="27"/>
      <c r="AY4" s="27"/>
    </row>
    <row r="5" spans="1:51" ht="11.25" customHeight="1">
      <c r="A5" s="32"/>
      <c r="B5" s="33" t="s">
        <v>63</v>
      </c>
      <c r="C5" s="137" t="str">
        <f>Beschrieb!C8</f>
        <v>TSV Iggelheim</v>
      </c>
      <c r="D5" s="137"/>
      <c r="E5" s="137"/>
      <c r="F5" s="137"/>
      <c r="G5" s="137"/>
      <c r="H5" s="137"/>
      <c r="I5" s="137"/>
      <c r="J5" s="32" t="s">
        <v>64</v>
      </c>
      <c r="K5" s="137" t="str">
        <f>Beschrieb!E8</f>
        <v>BSC Kelsterbach</v>
      </c>
      <c r="L5" s="137"/>
      <c r="M5" s="137"/>
      <c r="N5" s="137"/>
      <c r="O5" s="137"/>
      <c r="P5" s="137"/>
      <c r="Q5" s="137"/>
      <c r="R5" s="34">
        <v>14</v>
      </c>
      <c r="S5" s="137" t="str">
        <f>Beschrieb!G8</f>
        <v>BRSG Kyffhäuser</v>
      </c>
      <c r="T5" s="137"/>
      <c r="U5" s="137"/>
      <c r="V5" s="137"/>
      <c r="W5" s="137"/>
      <c r="X5" s="137"/>
      <c r="Y5" s="137"/>
      <c r="Z5" s="35"/>
      <c r="AA5"/>
      <c r="AB5"/>
      <c r="AC5"/>
      <c r="AD5"/>
      <c r="AE5"/>
      <c r="AF5"/>
      <c r="AG5"/>
      <c r="AH5"/>
      <c r="AI5" s="35"/>
      <c r="AR5" s="27"/>
      <c r="AS5" s="27"/>
      <c r="AT5" s="27"/>
      <c r="AU5" s="27"/>
      <c r="AV5" s="27"/>
      <c r="AW5" s="27"/>
      <c r="AX5" s="27"/>
      <c r="AY5" s="27"/>
    </row>
    <row r="6" spans="1:35" ht="11.25" customHeight="1">
      <c r="A6" s="32"/>
      <c r="B6" s="33" t="s">
        <v>65</v>
      </c>
      <c r="C6" s="137" t="str">
        <f>Beschrieb!C9</f>
        <v>HK 85 Köthen</v>
      </c>
      <c r="D6" s="137"/>
      <c r="E6" s="137"/>
      <c r="F6" s="137"/>
      <c r="G6" s="137"/>
      <c r="H6" s="137"/>
      <c r="I6" s="137"/>
      <c r="J6" s="32" t="s">
        <v>66</v>
      </c>
      <c r="K6" s="137" t="str">
        <f>Beschrieb!E9</f>
        <v>BSG Langenhaben</v>
      </c>
      <c r="L6" s="137"/>
      <c r="M6" s="137"/>
      <c r="N6" s="137"/>
      <c r="O6" s="137"/>
      <c r="P6" s="137"/>
      <c r="Q6" s="137"/>
      <c r="R6" s="34">
        <v>15</v>
      </c>
      <c r="S6" s="137" t="str">
        <f>Beschrieb!G9</f>
        <v>BSG Wilhelmsburg-Harburg</v>
      </c>
      <c r="T6" s="137"/>
      <c r="U6" s="137"/>
      <c r="V6" s="137"/>
      <c r="W6" s="137"/>
      <c r="X6" s="137"/>
      <c r="Y6" s="137"/>
      <c r="Z6" s="35"/>
      <c r="AA6"/>
      <c r="AB6"/>
      <c r="AC6"/>
      <c r="AD6"/>
      <c r="AE6"/>
      <c r="AF6"/>
      <c r="AG6"/>
      <c r="AH6"/>
      <c r="AI6" s="35"/>
    </row>
    <row r="7" spans="1:35" ht="11.25" customHeight="1">
      <c r="A7" s="32"/>
      <c r="B7" s="33" t="s">
        <v>67</v>
      </c>
      <c r="C7" s="137" t="str">
        <f>Beschrieb!C10</f>
        <v>VSV Kemnath</v>
      </c>
      <c r="D7" s="137"/>
      <c r="E7" s="137"/>
      <c r="F7" s="137"/>
      <c r="G7" s="137"/>
      <c r="H7" s="137"/>
      <c r="I7" s="137"/>
      <c r="J7" s="32" t="s">
        <v>68</v>
      </c>
      <c r="K7" s="137" t="str">
        <f>Beschrieb!E10</f>
        <v>SV Aerobic Arnstadt</v>
      </c>
      <c r="L7" s="137"/>
      <c r="M7" s="137"/>
      <c r="N7" s="137"/>
      <c r="O7" s="137"/>
      <c r="P7" s="137"/>
      <c r="Q7" s="137"/>
      <c r="R7" s="32">
        <v>16</v>
      </c>
      <c r="S7" s="137" t="str">
        <f>Beschrieb!G10</f>
        <v>BSSV Köthen</v>
      </c>
      <c r="T7" s="137"/>
      <c r="U7" s="137"/>
      <c r="V7" s="137"/>
      <c r="W7" s="137"/>
      <c r="X7" s="137"/>
      <c r="Y7" s="137"/>
      <c r="Z7" s="36"/>
      <c r="AA7"/>
      <c r="AB7"/>
      <c r="AC7"/>
      <c r="AD7"/>
      <c r="AE7"/>
      <c r="AF7"/>
      <c r="AG7"/>
      <c r="AH7"/>
      <c r="AI7" s="32"/>
    </row>
    <row r="8" spans="1:35" ht="11.25" customHeight="1">
      <c r="A8" s="32"/>
      <c r="B8" s="33" t="s">
        <v>69</v>
      </c>
      <c r="C8" s="137" t="str">
        <f>Beschrieb!C11</f>
        <v>VRB Brakel</v>
      </c>
      <c r="D8" s="137"/>
      <c r="E8" s="137"/>
      <c r="F8" s="137"/>
      <c r="G8" s="137"/>
      <c r="H8" s="137"/>
      <c r="I8" s="137"/>
      <c r="J8" s="32" t="s">
        <v>70</v>
      </c>
      <c r="K8" s="137" t="str">
        <f>Beschrieb!E11</f>
        <v>VSG Stadthagen</v>
      </c>
      <c r="L8" s="137"/>
      <c r="M8" s="137"/>
      <c r="N8" s="137"/>
      <c r="O8" s="137"/>
      <c r="P8" s="137"/>
      <c r="Q8" s="137"/>
      <c r="R8" s="32">
        <v>17</v>
      </c>
      <c r="S8" s="137" t="str">
        <f>Beschrieb!G11</f>
        <v>frei</v>
      </c>
      <c r="T8" s="137"/>
      <c r="U8" s="137"/>
      <c r="V8" s="137"/>
      <c r="W8" s="137"/>
      <c r="X8" s="137"/>
      <c r="Y8" s="137"/>
      <c r="Z8" s="36"/>
      <c r="AA8"/>
      <c r="AB8"/>
      <c r="AC8"/>
      <c r="AD8"/>
      <c r="AE8"/>
      <c r="AF8"/>
      <c r="AG8"/>
      <c r="AH8"/>
      <c r="AI8" s="32"/>
    </row>
    <row r="9" spans="1:35" ht="11.25" customHeight="1">
      <c r="A9" s="32"/>
      <c r="B9" s="33" t="s">
        <v>71</v>
      </c>
      <c r="C9" s="137" t="str">
        <f>Beschrieb!C12</f>
        <v>BVRS Cham</v>
      </c>
      <c r="D9" s="137"/>
      <c r="E9" s="137"/>
      <c r="F9" s="137"/>
      <c r="G9" s="137"/>
      <c r="H9" s="137"/>
      <c r="I9" s="137"/>
      <c r="J9" s="32" t="s">
        <v>72</v>
      </c>
      <c r="K9" s="137" t="str">
        <f>Beschrieb!E12</f>
        <v>SGR Rendsburg</v>
      </c>
      <c r="L9" s="137"/>
      <c r="M9" s="137"/>
      <c r="N9" s="137"/>
      <c r="O9" s="137"/>
      <c r="P9" s="137"/>
      <c r="Q9" s="137"/>
      <c r="R9" s="32">
        <v>18</v>
      </c>
      <c r="S9" s="137" t="str">
        <f>Beschrieb!G12</f>
        <v>TV Bischofsheim 2</v>
      </c>
      <c r="T9" s="137"/>
      <c r="U9" s="137"/>
      <c r="V9" s="137"/>
      <c r="W9" s="137"/>
      <c r="X9" s="137"/>
      <c r="Y9" s="137"/>
      <c r="Z9" s="36"/>
      <c r="AA9"/>
      <c r="AB9"/>
      <c r="AC9"/>
      <c r="AD9"/>
      <c r="AE9"/>
      <c r="AF9"/>
      <c r="AG9"/>
      <c r="AH9"/>
      <c r="AI9" s="32"/>
    </row>
    <row r="10" spans="1:35" ht="11.25" customHeight="1">
      <c r="A10" s="140" t="s">
        <v>34</v>
      </c>
      <c r="B10" s="140"/>
      <c r="C10" s="140"/>
      <c r="D10" s="140"/>
      <c r="E10" s="140"/>
      <c r="F10" s="140"/>
      <c r="G10" s="140"/>
      <c r="H10" s="140"/>
      <c r="I10" s="140"/>
      <c r="J10" s="32"/>
      <c r="K10" s="37"/>
      <c r="L10" s="37"/>
      <c r="M10" s="37"/>
      <c r="N10" s="37"/>
      <c r="O10" s="37"/>
      <c r="P10" s="37"/>
      <c r="Q10" s="37"/>
      <c r="R10" s="32"/>
      <c r="S10" s="37"/>
      <c r="T10" s="37"/>
      <c r="U10" s="37"/>
      <c r="V10" s="37"/>
      <c r="W10" s="37"/>
      <c r="X10" s="37"/>
      <c r="Y10" s="37"/>
      <c r="Z10" s="36"/>
      <c r="AA10" s="38"/>
      <c r="AB10" s="37"/>
      <c r="AC10" s="37"/>
      <c r="AD10" s="37"/>
      <c r="AE10" s="37"/>
      <c r="AF10" s="37"/>
      <c r="AG10" s="37"/>
      <c r="AH10" s="37"/>
      <c r="AI10" s="32"/>
    </row>
    <row r="11" spans="1:35" ht="11.25" customHeight="1">
      <c r="A11" s="32"/>
      <c r="B11" s="33">
        <v>1</v>
      </c>
      <c r="C11" s="137" t="str">
        <f>Beschrieb!$C$14</f>
        <v>Klaus Dieter Temme</v>
      </c>
      <c r="D11" s="137"/>
      <c r="E11" s="137"/>
      <c r="F11" s="137"/>
      <c r="G11" s="137"/>
      <c r="H11" s="137"/>
      <c r="I11" s="137"/>
      <c r="J11" s="32">
        <v>4</v>
      </c>
      <c r="K11" s="137" t="str">
        <f>Beschrieb!$C$17</f>
        <v>Corina Beutel</v>
      </c>
      <c r="L11" s="137"/>
      <c r="M11" s="137"/>
      <c r="N11" s="137"/>
      <c r="O11" s="137"/>
      <c r="P11" s="137"/>
      <c r="Q11" s="137"/>
      <c r="R11" s="32">
        <v>7</v>
      </c>
      <c r="S11" s="137" t="str">
        <f>Beschrieb!$G$14</f>
        <v>Angelik Schmid</v>
      </c>
      <c r="T11" s="137"/>
      <c r="U11" s="137"/>
      <c r="V11" s="137"/>
      <c r="W11" s="137"/>
      <c r="X11" s="137"/>
      <c r="Y11" s="137"/>
      <c r="Z11" s="137"/>
      <c r="AA11" s="38">
        <v>10</v>
      </c>
      <c r="AB11" s="137" t="str">
        <f>Beschrieb!$G$17</f>
        <v>Günter Herbolsheimer</v>
      </c>
      <c r="AC11" s="137"/>
      <c r="AD11" s="137"/>
      <c r="AE11" s="137"/>
      <c r="AF11" s="137"/>
      <c r="AG11" s="137"/>
      <c r="AH11" s="137"/>
      <c r="AI11" s="137"/>
    </row>
    <row r="12" spans="1:35" ht="11.25" customHeight="1">
      <c r="A12" s="32"/>
      <c r="B12" s="33">
        <v>2</v>
      </c>
      <c r="C12" s="137" t="str">
        <f>Beschrieb!$C$15</f>
        <v>Wolfgang Groß</v>
      </c>
      <c r="D12" s="137"/>
      <c r="E12" s="137"/>
      <c r="F12" s="137"/>
      <c r="G12" s="137"/>
      <c r="H12" s="137"/>
      <c r="I12" s="137"/>
      <c r="J12" s="32">
        <v>5</v>
      </c>
      <c r="K12" s="137" t="str">
        <f>Beschrieb!$C$18</f>
        <v>Frank Reimann</v>
      </c>
      <c r="L12" s="137"/>
      <c r="M12" s="137"/>
      <c r="N12" s="137"/>
      <c r="O12" s="137"/>
      <c r="P12" s="137"/>
      <c r="Q12" s="137"/>
      <c r="R12" s="32">
        <v>8</v>
      </c>
      <c r="S12" s="137" t="str">
        <f>Beschrieb!$G$15</f>
        <v>Helga Plötz</v>
      </c>
      <c r="T12" s="137"/>
      <c r="U12" s="137"/>
      <c r="V12" s="137"/>
      <c r="W12" s="137"/>
      <c r="X12" s="137"/>
      <c r="Y12" s="137"/>
      <c r="Z12" s="137"/>
      <c r="AA12" s="38">
        <v>11</v>
      </c>
      <c r="AB12" s="137" t="str">
        <f>Beschrieb!$G$18</f>
        <v>Nane Busmann</v>
      </c>
      <c r="AC12" s="137"/>
      <c r="AD12" s="137"/>
      <c r="AE12" s="137"/>
      <c r="AF12" s="137"/>
      <c r="AG12" s="137"/>
      <c r="AH12" s="137"/>
      <c r="AI12" s="137"/>
    </row>
    <row r="13" spans="1:52" s="30" customFormat="1" ht="11.25" customHeight="1">
      <c r="A13" s="39"/>
      <c r="B13" s="39">
        <v>3</v>
      </c>
      <c r="C13" s="141" t="str">
        <f>Beschrieb!$C$16</f>
        <v>Gundolf Heyne</v>
      </c>
      <c r="D13" s="141"/>
      <c r="E13" s="141"/>
      <c r="F13" s="141"/>
      <c r="G13" s="141"/>
      <c r="H13" s="141"/>
      <c r="I13" s="141"/>
      <c r="J13" s="39">
        <v>6</v>
      </c>
      <c r="K13" s="139" t="str">
        <f>Beschrieb!$C$19</f>
        <v>K.-H. Schmid</v>
      </c>
      <c r="L13" s="139"/>
      <c r="M13" s="139"/>
      <c r="N13" s="139"/>
      <c r="O13" s="139"/>
      <c r="P13" s="139"/>
      <c r="Q13" s="139"/>
      <c r="R13" s="39">
        <v>9</v>
      </c>
      <c r="S13" s="139" t="str">
        <f>Beschrieb!$G$16</f>
        <v>Günter Falkenstern</v>
      </c>
      <c r="T13" s="139"/>
      <c r="U13" s="139"/>
      <c r="V13" s="139"/>
      <c r="W13" s="139"/>
      <c r="X13" s="139"/>
      <c r="Y13" s="139"/>
      <c r="Z13" s="139"/>
      <c r="AA13" s="39">
        <v>12</v>
      </c>
      <c r="AB13" s="139" t="str">
        <f>Beschrieb!$G$19</f>
        <v>Hamburg</v>
      </c>
      <c r="AC13" s="139"/>
      <c r="AD13" s="139"/>
      <c r="AE13" s="139"/>
      <c r="AF13" s="139"/>
      <c r="AG13" s="139"/>
      <c r="AH13" s="139"/>
      <c r="AI13" s="139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30" customFormat="1" ht="12.75" customHeight="1">
      <c r="A14" s="142" t="s">
        <v>73</v>
      </c>
      <c r="B14" s="142"/>
      <c r="C14" s="142"/>
      <c r="D14" s="143" t="s">
        <v>74</v>
      </c>
      <c r="E14" s="143"/>
      <c r="F14" s="143" t="s">
        <v>75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4" t="s">
        <v>76</v>
      </c>
      <c r="U14" s="144"/>
      <c r="V14" s="144"/>
      <c r="W14" s="144"/>
      <c r="X14" s="144"/>
      <c r="Y14" s="144" t="s">
        <v>77</v>
      </c>
      <c r="Z14" s="144"/>
      <c r="AA14" s="144"/>
      <c r="AB14" s="144"/>
      <c r="AC14" s="144"/>
      <c r="AD14" s="40"/>
      <c r="AE14" s="145" t="s">
        <v>78</v>
      </c>
      <c r="AF14" s="145"/>
      <c r="AG14" s="145"/>
      <c r="AH14" s="145"/>
      <c r="AI14" s="145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30" customFormat="1" ht="12.75" customHeight="1">
      <c r="A15" s="41" t="s">
        <v>79</v>
      </c>
      <c r="B15" s="146" t="s">
        <v>80</v>
      </c>
      <c r="C15" s="146"/>
      <c r="D15" s="143"/>
      <c r="E15" s="143"/>
      <c r="F15" s="142" t="s">
        <v>81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40"/>
      <c r="AE15" s="145"/>
      <c r="AF15" s="145"/>
      <c r="AG15" s="145"/>
      <c r="AH15" s="145"/>
      <c r="AI15" s="14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35" ht="3.7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</row>
    <row r="17" spans="1:35" ht="11.25" customHeight="1">
      <c r="A17" s="42">
        <v>1</v>
      </c>
      <c r="B17" s="148" t="s">
        <v>82</v>
      </c>
      <c r="C17" s="148"/>
      <c r="D17" s="149">
        <v>1</v>
      </c>
      <c r="E17" s="149"/>
      <c r="F17" s="150" t="str">
        <f>Beschrieb!C7</f>
        <v>V Bischofsheim 1</v>
      </c>
      <c r="G17" s="150"/>
      <c r="H17" s="150"/>
      <c r="I17" s="150"/>
      <c r="J17" s="150"/>
      <c r="K17" s="150"/>
      <c r="L17" s="150"/>
      <c r="M17" s="43" t="s">
        <v>83</v>
      </c>
      <c r="N17" s="150" t="str">
        <f>Beschrieb!G12</f>
        <v>TV Bischofsheim 2</v>
      </c>
      <c r="O17" s="150"/>
      <c r="P17" s="150"/>
      <c r="Q17" s="150"/>
      <c r="R17" s="150"/>
      <c r="S17" s="150"/>
      <c r="T17" s="151" t="str">
        <f>Beschrieb!I7</f>
        <v>BSV Tempelhof-Schö.</v>
      </c>
      <c r="U17" s="151"/>
      <c r="V17" s="151"/>
      <c r="W17" s="151"/>
      <c r="X17" s="151"/>
      <c r="Y17" s="151" t="str">
        <f>Beschrieb!C14</f>
        <v>Klaus Dieter Temme</v>
      </c>
      <c r="Z17" s="151"/>
      <c r="AA17" s="151"/>
      <c r="AB17" s="151"/>
      <c r="AC17" s="151"/>
      <c r="AD17" s="44"/>
      <c r="AE17" s="152">
        <v>13</v>
      </c>
      <c r="AF17" s="152"/>
      <c r="AG17" s="45" t="s">
        <v>83</v>
      </c>
      <c r="AH17" s="153">
        <v>16</v>
      </c>
      <c r="AI17" s="153"/>
    </row>
    <row r="18" spans="1:35" ht="11.25" customHeight="1">
      <c r="A18" s="46">
        <v>2</v>
      </c>
      <c r="B18" s="148"/>
      <c r="C18" s="148"/>
      <c r="D18" s="149">
        <v>2</v>
      </c>
      <c r="E18" s="149"/>
      <c r="F18" s="150" t="str">
        <f>Beschrieb!C8</f>
        <v>TSV Iggelheim</v>
      </c>
      <c r="G18" s="150"/>
      <c r="H18" s="150"/>
      <c r="I18" s="150"/>
      <c r="J18" s="150"/>
      <c r="K18" s="150"/>
      <c r="L18" s="150"/>
      <c r="M18" s="43" t="s">
        <v>83</v>
      </c>
      <c r="N18" s="150" t="str">
        <f>Beschrieb!G11</f>
        <v>frei</v>
      </c>
      <c r="O18" s="150"/>
      <c r="P18" s="150"/>
      <c r="Q18" s="150"/>
      <c r="R18" s="150"/>
      <c r="S18" s="150"/>
      <c r="T18" s="151" t="str">
        <f>Beschrieb!I8</f>
        <v>BSG Langenhagen</v>
      </c>
      <c r="U18" s="151"/>
      <c r="V18" s="151"/>
      <c r="W18" s="151"/>
      <c r="X18" s="151"/>
      <c r="Y18" s="151" t="str">
        <f>Beschrieb!C15</f>
        <v>Wolfgang Groß</v>
      </c>
      <c r="Z18" s="151"/>
      <c r="AA18" s="151"/>
      <c r="AB18" s="151"/>
      <c r="AC18" s="151"/>
      <c r="AD18" s="47"/>
      <c r="AE18" s="152"/>
      <c r="AF18" s="152"/>
      <c r="AG18" s="45" t="s">
        <v>83</v>
      </c>
      <c r="AH18" s="153"/>
      <c r="AI18" s="153"/>
    </row>
    <row r="19" spans="1:35" ht="11.25" customHeight="1">
      <c r="A19" s="46">
        <v>3</v>
      </c>
      <c r="B19" s="148"/>
      <c r="C19" s="148"/>
      <c r="D19" s="149">
        <v>3</v>
      </c>
      <c r="E19" s="149"/>
      <c r="F19" s="150" t="str">
        <f>Beschrieb!C9</f>
        <v>HK 85 Köthen</v>
      </c>
      <c r="G19" s="150"/>
      <c r="H19" s="150"/>
      <c r="I19" s="150"/>
      <c r="J19" s="150"/>
      <c r="K19" s="150"/>
      <c r="L19" s="150"/>
      <c r="M19" s="43" t="s">
        <v>83</v>
      </c>
      <c r="N19" s="150" t="str">
        <f>Beschrieb!G10</f>
        <v>BSSV Köthen</v>
      </c>
      <c r="O19" s="150"/>
      <c r="P19" s="150"/>
      <c r="Q19" s="150"/>
      <c r="R19" s="150"/>
      <c r="S19" s="150"/>
      <c r="T19" s="151" t="str">
        <f>Beschrieb!I9</f>
        <v>BRSG Bürstadt</v>
      </c>
      <c r="U19" s="151"/>
      <c r="V19" s="151"/>
      <c r="W19" s="151"/>
      <c r="X19" s="151"/>
      <c r="Y19" s="151" t="str">
        <f>Beschrieb!C16</f>
        <v>Gundolf Heyne</v>
      </c>
      <c r="Z19" s="151"/>
      <c r="AA19" s="151"/>
      <c r="AB19" s="151"/>
      <c r="AC19" s="151"/>
      <c r="AD19" s="47"/>
      <c r="AE19" s="152">
        <v>14</v>
      </c>
      <c r="AF19" s="152"/>
      <c r="AG19" s="45" t="s">
        <v>83</v>
      </c>
      <c r="AH19" s="153">
        <v>20</v>
      </c>
      <c r="AI19" s="153"/>
    </row>
    <row r="20" spans="1:35" ht="11.25" customHeight="1">
      <c r="A20" s="46">
        <v>4</v>
      </c>
      <c r="B20" s="148"/>
      <c r="C20" s="148"/>
      <c r="D20" s="149">
        <v>4</v>
      </c>
      <c r="E20" s="149"/>
      <c r="F20" s="150" t="str">
        <f>Beschrieb!C10</f>
        <v>VSV Kemnath</v>
      </c>
      <c r="G20" s="150"/>
      <c r="H20" s="150"/>
      <c r="I20" s="150"/>
      <c r="J20" s="150"/>
      <c r="K20" s="150"/>
      <c r="L20" s="150"/>
      <c r="M20" s="43" t="s">
        <v>83</v>
      </c>
      <c r="N20" s="150" t="str">
        <f>Beschrieb!G9</f>
        <v>BSG Wilhelmsburg-Harburg</v>
      </c>
      <c r="O20" s="150"/>
      <c r="P20" s="150"/>
      <c r="Q20" s="150"/>
      <c r="R20" s="150"/>
      <c r="S20" s="150"/>
      <c r="T20" s="151" t="str">
        <f>Beschrieb!I10</f>
        <v>BRS Rudolstadt</v>
      </c>
      <c r="U20" s="151"/>
      <c r="V20" s="151"/>
      <c r="W20" s="151"/>
      <c r="X20" s="151"/>
      <c r="Y20" s="151" t="str">
        <f>Beschrieb!C17</f>
        <v>Corina Beutel</v>
      </c>
      <c r="Z20" s="151"/>
      <c r="AA20" s="151"/>
      <c r="AB20" s="151"/>
      <c r="AC20" s="151"/>
      <c r="AD20" s="47"/>
      <c r="AE20" s="152">
        <v>19</v>
      </c>
      <c r="AF20" s="152"/>
      <c r="AG20" s="45" t="s">
        <v>83</v>
      </c>
      <c r="AH20" s="153">
        <v>17</v>
      </c>
      <c r="AI20" s="153"/>
    </row>
    <row r="21" spans="1:35" ht="11.25" customHeight="1">
      <c r="A21" s="46">
        <v>5</v>
      </c>
      <c r="B21" s="148"/>
      <c r="C21" s="148"/>
      <c r="D21" s="149">
        <v>5</v>
      </c>
      <c r="E21" s="149"/>
      <c r="F21" s="150" t="str">
        <f>Beschrieb!C11</f>
        <v>VRB Brakel</v>
      </c>
      <c r="G21" s="150"/>
      <c r="H21" s="150"/>
      <c r="I21" s="150"/>
      <c r="J21" s="150"/>
      <c r="K21" s="150"/>
      <c r="L21" s="150"/>
      <c r="M21" s="43" t="s">
        <v>83</v>
      </c>
      <c r="N21" s="150" t="str">
        <f>Beschrieb!G8</f>
        <v>BRSG Kyffhäuser</v>
      </c>
      <c r="O21" s="150"/>
      <c r="P21" s="150"/>
      <c r="Q21" s="150"/>
      <c r="R21" s="150"/>
      <c r="S21" s="150"/>
      <c r="T21" s="151" t="str">
        <f>Beschrieb!I11</f>
        <v>BSA Gnarrenburg</v>
      </c>
      <c r="U21" s="151"/>
      <c r="V21" s="151"/>
      <c r="W21" s="151"/>
      <c r="X21" s="151"/>
      <c r="Y21" s="151" t="str">
        <f>Beschrieb!C18</f>
        <v>Frank Reimann</v>
      </c>
      <c r="Z21" s="151"/>
      <c r="AA21" s="151"/>
      <c r="AB21" s="151"/>
      <c r="AC21" s="151"/>
      <c r="AD21" s="47"/>
      <c r="AE21" s="152">
        <v>19</v>
      </c>
      <c r="AF21" s="152"/>
      <c r="AG21" s="45" t="s">
        <v>83</v>
      </c>
      <c r="AH21" s="153">
        <v>18</v>
      </c>
      <c r="AI21" s="153"/>
    </row>
    <row r="22" spans="1:35" ht="11.25" customHeight="1">
      <c r="A22" s="46">
        <v>6</v>
      </c>
      <c r="B22" s="148"/>
      <c r="C22" s="148"/>
      <c r="D22" s="149">
        <v>6</v>
      </c>
      <c r="E22" s="149"/>
      <c r="F22" s="150" t="str">
        <f>Beschrieb!C12</f>
        <v>BVRS Cham</v>
      </c>
      <c r="G22" s="150"/>
      <c r="H22" s="150"/>
      <c r="I22" s="150"/>
      <c r="J22" s="150"/>
      <c r="K22" s="150"/>
      <c r="L22" s="150"/>
      <c r="M22" s="43" t="s">
        <v>83</v>
      </c>
      <c r="N22" s="150" t="str">
        <f>Beschrieb!G7</f>
        <v>1.SC Gießen-Sachsenhausen</v>
      </c>
      <c r="O22" s="150"/>
      <c r="P22" s="150"/>
      <c r="Q22" s="150"/>
      <c r="R22" s="150"/>
      <c r="S22" s="150"/>
      <c r="T22" s="151" t="str">
        <f>Beschrieb!I12</f>
        <v>Reha SG Itzehoe</v>
      </c>
      <c r="U22" s="151"/>
      <c r="V22" s="151"/>
      <c r="W22" s="151"/>
      <c r="X22" s="151"/>
      <c r="Y22" s="151" t="str">
        <f>Beschrieb!C19</f>
        <v>K.-H. Schmid</v>
      </c>
      <c r="Z22" s="151"/>
      <c r="AA22" s="151"/>
      <c r="AB22" s="151"/>
      <c r="AC22" s="151"/>
      <c r="AD22" s="47"/>
      <c r="AE22" s="152">
        <v>16</v>
      </c>
      <c r="AF22" s="152"/>
      <c r="AG22" s="45" t="s">
        <v>83</v>
      </c>
      <c r="AH22" s="153">
        <v>11</v>
      </c>
      <c r="AI22" s="153"/>
    </row>
    <row r="23" spans="1:35" ht="11.25" customHeight="1">
      <c r="A23" s="46">
        <v>7</v>
      </c>
      <c r="B23" s="148"/>
      <c r="C23" s="148"/>
      <c r="D23" s="149">
        <v>7</v>
      </c>
      <c r="E23" s="149"/>
      <c r="F23" s="150" t="str">
        <f>Beschrieb!E7</f>
        <v>BVS Tempelhof-Schö.</v>
      </c>
      <c r="G23" s="150"/>
      <c r="H23" s="150"/>
      <c r="I23" s="150"/>
      <c r="J23" s="150"/>
      <c r="K23" s="150"/>
      <c r="L23" s="150"/>
      <c r="M23" s="43" t="s">
        <v>83</v>
      </c>
      <c r="N23" s="150" t="str">
        <f>Beschrieb!E12</f>
        <v>SGR Rendsburg</v>
      </c>
      <c r="O23" s="150"/>
      <c r="P23" s="150"/>
      <c r="Q23" s="150"/>
      <c r="R23" s="150"/>
      <c r="S23" s="150"/>
      <c r="T23" s="151" t="str">
        <f>Beschrieb!I13</f>
        <v>BSC Kelksterbach</v>
      </c>
      <c r="U23" s="151"/>
      <c r="V23" s="151"/>
      <c r="W23" s="151"/>
      <c r="X23" s="151"/>
      <c r="Y23" s="151" t="str">
        <f>Beschrieb!G14</f>
        <v>Angelik Schmid</v>
      </c>
      <c r="Z23" s="151"/>
      <c r="AA23" s="151"/>
      <c r="AB23" s="151"/>
      <c r="AC23" s="151"/>
      <c r="AD23" s="47"/>
      <c r="AE23" s="152">
        <v>17</v>
      </c>
      <c r="AF23" s="152"/>
      <c r="AG23" s="45" t="s">
        <v>83</v>
      </c>
      <c r="AH23" s="153">
        <v>17</v>
      </c>
      <c r="AI23" s="153"/>
    </row>
    <row r="24" spans="1:35" ht="11.25" customHeight="1">
      <c r="A24" s="46">
        <v>8</v>
      </c>
      <c r="B24" s="148"/>
      <c r="C24" s="148"/>
      <c r="D24" s="149">
        <v>8</v>
      </c>
      <c r="E24" s="149"/>
      <c r="F24" s="150" t="str">
        <f>Beschrieb!E8</f>
        <v>BSC Kelsterbach</v>
      </c>
      <c r="G24" s="150"/>
      <c r="H24" s="150"/>
      <c r="I24" s="150"/>
      <c r="J24" s="150"/>
      <c r="K24" s="150"/>
      <c r="L24" s="150"/>
      <c r="M24" s="43" t="s">
        <v>83</v>
      </c>
      <c r="N24" s="150" t="str">
        <f>Beschrieb!E11</f>
        <v>VSG Stadthagen</v>
      </c>
      <c r="O24" s="150"/>
      <c r="P24" s="150"/>
      <c r="Q24" s="150"/>
      <c r="R24" s="150"/>
      <c r="S24" s="150"/>
      <c r="T24" s="151" t="str">
        <f>Beschrieb!L7</f>
        <v>BRSG Kyffhäuser</v>
      </c>
      <c r="U24" s="151"/>
      <c r="V24" s="151"/>
      <c r="W24" s="151"/>
      <c r="X24" s="151"/>
      <c r="Y24" s="151" t="str">
        <f>Beschrieb!G15</f>
        <v>Helga Plötz</v>
      </c>
      <c r="Z24" s="151"/>
      <c r="AA24" s="151"/>
      <c r="AB24" s="151"/>
      <c r="AC24" s="151"/>
      <c r="AD24" s="47"/>
      <c r="AE24" s="152">
        <v>0</v>
      </c>
      <c r="AF24" s="152"/>
      <c r="AG24" s="45" t="s">
        <v>83</v>
      </c>
      <c r="AH24" s="153">
        <v>10</v>
      </c>
      <c r="AI24" s="153"/>
    </row>
    <row r="25" spans="1:35" ht="11.25" customHeight="1">
      <c r="A25" s="48">
        <v>9</v>
      </c>
      <c r="B25" s="148"/>
      <c r="C25" s="148"/>
      <c r="D25" s="149">
        <v>9</v>
      </c>
      <c r="E25" s="149"/>
      <c r="F25" s="150" t="str">
        <f>Beschrieb!E9</f>
        <v>BSG Langenhaben</v>
      </c>
      <c r="G25" s="150"/>
      <c r="H25" s="150"/>
      <c r="I25" s="150"/>
      <c r="J25" s="150"/>
      <c r="K25" s="150"/>
      <c r="L25" s="150"/>
      <c r="M25" s="43" t="s">
        <v>83</v>
      </c>
      <c r="N25" s="150" t="str">
        <f>Beschrieb!E10</f>
        <v>SV Aerobic Arnstadt</v>
      </c>
      <c r="O25" s="150"/>
      <c r="P25" s="150"/>
      <c r="Q25" s="150"/>
      <c r="R25" s="150"/>
      <c r="S25" s="150"/>
      <c r="T25" s="151" t="str">
        <f>Beschrieb!L8</f>
        <v>BSG Wilhelmsburg-H.</v>
      </c>
      <c r="U25" s="151"/>
      <c r="V25" s="151"/>
      <c r="W25" s="151"/>
      <c r="X25" s="151"/>
      <c r="Y25" s="151" t="str">
        <f>Beschrieb!G16</f>
        <v>Günter Falkenstern</v>
      </c>
      <c r="Z25" s="151"/>
      <c r="AA25" s="151"/>
      <c r="AB25" s="151"/>
      <c r="AC25" s="151"/>
      <c r="AD25" s="49"/>
      <c r="AE25" s="152">
        <v>12</v>
      </c>
      <c r="AF25" s="152"/>
      <c r="AG25" s="45" t="s">
        <v>83</v>
      </c>
      <c r="AH25" s="153">
        <v>20</v>
      </c>
      <c r="AI25" s="153"/>
    </row>
    <row r="26" spans="1:35" ht="3.7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5" ht="11.25" customHeight="1">
      <c r="A27" s="42">
        <v>10</v>
      </c>
      <c r="B27" s="148" t="s">
        <v>84</v>
      </c>
      <c r="C27" s="148"/>
      <c r="D27" s="149">
        <v>1</v>
      </c>
      <c r="E27" s="149"/>
      <c r="F27" s="150" t="str">
        <f>Beschrieb!G11</f>
        <v>frei</v>
      </c>
      <c r="G27" s="150"/>
      <c r="H27" s="150"/>
      <c r="I27" s="150"/>
      <c r="J27" s="150"/>
      <c r="K27" s="150"/>
      <c r="L27" s="150"/>
      <c r="M27" s="43" t="s">
        <v>83</v>
      </c>
      <c r="N27" s="150" t="str">
        <f>Beschrieb!G12</f>
        <v>TV Bischofsheim 2</v>
      </c>
      <c r="O27" s="150"/>
      <c r="P27" s="150"/>
      <c r="Q27" s="150"/>
      <c r="R27" s="150"/>
      <c r="S27" s="150"/>
      <c r="T27" s="151" t="str">
        <f>Beschrieb!L9</f>
        <v>TV Bischofsheim</v>
      </c>
      <c r="U27" s="151"/>
      <c r="V27" s="151"/>
      <c r="W27" s="151"/>
      <c r="X27" s="151"/>
      <c r="Y27" s="151" t="str">
        <f>Beschrieb!G14</f>
        <v>Angelik Schmid</v>
      </c>
      <c r="Z27" s="151"/>
      <c r="AA27" s="151"/>
      <c r="AB27" s="151"/>
      <c r="AC27" s="151"/>
      <c r="AD27" s="44"/>
      <c r="AE27" s="152"/>
      <c r="AF27" s="152"/>
      <c r="AG27" s="45" t="s">
        <v>83</v>
      </c>
      <c r="AH27" s="153"/>
      <c r="AI27" s="153"/>
    </row>
    <row r="28" spans="1:35" ht="11.25" customHeight="1">
      <c r="A28" s="46">
        <v>11</v>
      </c>
      <c r="B28" s="148"/>
      <c r="C28" s="148"/>
      <c r="D28" s="149">
        <v>2</v>
      </c>
      <c r="E28" s="149"/>
      <c r="F28" s="150" t="str">
        <f>Beschrieb!C7</f>
        <v>V Bischofsheim 1</v>
      </c>
      <c r="G28" s="150"/>
      <c r="H28" s="150"/>
      <c r="I28" s="150"/>
      <c r="J28" s="150"/>
      <c r="K28" s="150"/>
      <c r="L28" s="150"/>
      <c r="M28" s="43" t="s">
        <v>83</v>
      </c>
      <c r="N28" s="150" t="str">
        <f>Beschrieb!G10</f>
        <v>BSSV Köthen</v>
      </c>
      <c r="O28" s="150"/>
      <c r="P28" s="150"/>
      <c r="Q28" s="150"/>
      <c r="R28" s="150"/>
      <c r="S28" s="150"/>
      <c r="T28" s="151" t="str">
        <f>Beschrieb!L10</f>
        <v>BSSV Köthen</v>
      </c>
      <c r="U28" s="151"/>
      <c r="V28" s="151"/>
      <c r="W28" s="151"/>
      <c r="X28" s="151"/>
      <c r="Y28" s="151" t="str">
        <f>Beschrieb!G15</f>
        <v>Helga Plötz</v>
      </c>
      <c r="Z28" s="151"/>
      <c r="AA28" s="151"/>
      <c r="AB28" s="151"/>
      <c r="AC28" s="151"/>
      <c r="AD28" s="47"/>
      <c r="AE28" s="152">
        <v>12</v>
      </c>
      <c r="AF28" s="152"/>
      <c r="AG28" s="45" t="s">
        <v>83</v>
      </c>
      <c r="AH28" s="153">
        <v>17</v>
      </c>
      <c r="AI28" s="153"/>
    </row>
    <row r="29" spans="1:35" ht="11.25" customHeight="1">
      <c r="A29" s="46">
        <v>12</v>
      </c>
      <c r="B29" s="148"/>
      <c r="C29" s="148"/>
      <c r="D29" s="149">
        <v>3</v>
      </c>
      <c r="E29" s="149"/>
      <c r="F29" s="150" t="str">
        <f>Beschrieb!C8</f>
        <v>TSV Iggelheim</v>
      </c>
      <c r="G29" s="150"/>
      <c r="H29" s="150"/>
      <c r="I29" s="150"/>
      <c r="J29" s="150"/>
      <c r="K29" s="150"/>
      <c r="L29" s="150"/>
      <c r="M29" s="43" t="s">
        <v>83</v>
      </c>
      <c r="N29" s="150" t="str">
        <f>Beschrieb!G9</f>
        <v>BSG Wilhelmsburg-Harburg</v>
      </c>
      <c r="O29" s="150"/>
      <c r="P29" s="150"/>
      <c r="Q29" s="150"/>
      <c r="R29" s="150"/>
      <c r="S29" s="150"/>
      <c r="T29" s="151" t="str">
        <f>Beschrieb!L11</f>
        <v>SV Aerobic-Arnstadt</v>
      </c>
      <c r="U29" s="151"/>
      <c r="V29" s="151"/>
      <c r="W29" s="151"/>
      <c r="X29" s="151"/>
      <c r="Y29" s="151" t="str">
        <f>Beschrieb!G16</f>
        <v>Günter Falkenstern</v>
      </c>
      <c r="Z29" s="151"/>
      <c r="AA29" s="151"/>
      <c r="AB29" s="151"/>
      <c r="AC29" s="151"/>
      <c r="AD29" s="47"/>
      <c r="AE29" s="152">
        <v>21</v>
      </c>
      <c r="AF29" s="152"/>
      <c r="AG29" s="45" t="s">
        <v>83</v>
      </c>
      <c r="AH29" s="153">
        <v>20</v>
      </c>
      <c r="AI29" s="153"/>
    </row>
    <row r="30" spans="1:35" ht="11.25" customHeight="1">
      <c r="A30" s="46">
        <v>13</v>
      </c>
      <c r="B30" s="148"/>
      <c r="C30" s="148"/>
      <c r="D30" s="149">
        <v>4</v>
      </c>
      <c r="E30" s="149"/>
      <c r="F30" s="150" t="str">
        <f>Beschrieb!C9</f>
        <v>HK 85 Köthen</v>
      </c>
      <c r="G30" s="150"/>
      <c r="H30" s="150"/>
      <c r="I30" s="150"/>
      <c r="J30" s="150"/>
      <c r="K30" s="150"/>
      <c r="L30" s="150"/>
      <c r="M30" s="43" t="s">
        <v>83</v>
      </c>
      <c r="N30" s="150" t="str">
        <f>Beschrieb!G8</f>
        <v>BRSG Kyffhäuser</v>
      </c>
      <c r="O30" s="150"/>
      <c r="P30" s="150"/>
      <c r="Q30" s="150"/>
      <c r="R30" s="150"/>
      <c r="S30" s="150"/>
      <c r="T30" s="151" t="str">
        <f>Beschrieb!L12</f>
        <v>frei</v>
      </c>
      <c r="U30" s="151"/>
      <c r="V30" s="151"/>
      <c r="W30" s="151"/>
      <c r="X30" s="151"/>
      <c r="Y30" s="151" t="str">
        <f>Beschrieb!G17</f>
        <v>Günter Herbolsheimer</v>
      </c>
      <c r="Z30" s="151"/>
      <c r="AA30" s="151"/>
      <c r="AB30" s="151"/>
      <c r="AC30" s="151"/>
      <c r="AD30" s="47"/>
      <c r="AE30" s="152">
        <v>17</v>
      </c>
      <c r="AF30" s="152"/>
      <c r="AG30" s="45" t="s">
        <v>83</v>
      </c>
      <c r="AH30" s="153">
        <v>22</v>
      </c>
      <c r="AI30" s="153"/>
    </row>
    <row r="31" spans="1:35" ht="11.25" customHeight="1">
      <c r="A31" s="46">
        <v>14</v>
      </c>
      <c r="B31" s="148"/>
      <c r="C31" s="148"/>
      <c r="D31" s="149">
        <v>5</v>
      </c>
      <c r="E31" s="149"/>
      <c r="F31" s="150" t="str">
        <f>Beschrieb!C10</f>
        <v>VSV Kemnath</v>
      </c>
      <c r="G31" s="150"/>
      <c r="H31" s="150"/>
      <c r="I31" s="150"/>
      <c r="J31" s="150"/>
      <c r="K31" s="150"/>
      <c r="L31" s="150"/>
      <c r="M31" s="43" t="s">
        <v>83</v>
      </c>
      <c r="N31" s="150" t="str">
        <f>Beschrieb!G7</f>
        <v>1.SC Gießen-Sachsenhausen</v>
      </c>
      <c r="O31" s="150"/>
      <c r="P31" s="150"/>
      <c r="Q31" s="150"/>
      <c r="R31" s="150"/>
      <c r="S31" s="150"/>
      <c r="T31" s="151" t="str">
        <f>Beschrieb!L13</f>
        <v>frei</v>
      </c>
      <c r="U31" s="151"/>
      <c r="V31" s="151"/>
      <c r="W31" s="151"/>
      <c r="X31" s="151"/>
      <c r="Y31" s="151" t="str">
        <f>Beschrieb!G18</f>
        <v>Nane Busmann</v>
      </c>
      <c r="Z31" s="151"/>
      <c r="AA31" s="151"/>
      <c r="AB31" s="151"/>
      <c r="AC31" s="151"/>
      <c r="AD31" s="47"/>
      <c r="AE31" s="152">
        <v>17</v>
      </c>
      <c r="AF31" s="152"/>
      <c r="AG31" s="45" t="s">
        <v>83</v>
      </c>
      <c r="AH31" s="153">
        <v>15</v>
      </c>
      <c r="AI31" s="153"/>
    </row>
    <row r="32" spans="1:35" ht="11.25" customHeight="1">
      <c r="A32" s="46">
        <v>15</v>
      </c>
      <c r="B32" s="148"/>
      <c r="C32" s="148"/>
      <c r="D32" s="149">
        <v>6</v>
      </c>
      <c r="E32" s="149"/>
      <c r="F32" s="150" t="str">
        <f>Beschrieb!C11</f>
        <v>VRB Brakel</v>
      </c>
      <c r="G32" s="150"/>
      <c r="H32" s="150"/>
      <c r="I32" s="150"/>
      <c r="J32" s="150"/>
      <c r="K32" s="150"/>
      <c r="L32" s="150"/>
      <c r="M32" s="43" t="s">
        <v>83</v>
      </c>
      <c r="N32" s="150" t="str">
        <f>Beschrieb!E12</f>
        <v>SGR Rendsburg</v>
      </c>
      <c r="O32" s="150"/>
      <c r="P32" s="150"/>
      <c r="Q32" s="150"/>
      <c r="R32" s="150"/>
      <c r="S32" s="150"/>
      <c r="T32" s="151" t="str">
        <f>Beschrieb!I7</f>
        <v>BSV Tempelhof-Schö.</v>
      </c>
      <c r="U32" s="151"/>
      <c r="V32" s="151"/>
      <c r="W32" s="151"/>
      <c r="X32" s="151"/>
      <c r="Y32" s="151" t="str">
        <f>Beschrieb!G19</f>
        <v>Hamburg</v>
      </c>
      <c r="Z32" s="151"/>
      <c r="AA32" s="151"/>
      <c r="AB32" s="151"/>
      <c r="AC32" s="151"/>
      <c r="AD32" s="47"/>
      <c r="AE32" s="152">
        <v>18</v>
      </c>
      <c r="AF32" s="152"/>
      <c r="AG32" s="45" t="s">
        <v>83</v>
      </c>
      <c r="AH32" s="153">
        <v>15</v>
      </c>
      <c r="AI32" s="153"/>
    </row>
    <row r="33" spans="1:35" ht="11.25" customHeight="1">
      <c r="A33" s="46">
        <v>16</v>
      </c>
      <c r="B33" s="148"/>
      <c r="C33" s="148"/>
      <c r="D33" s="149">
        <v>7</v>
      </c>
      <c r="E33" s="149"/>
      <c r="F33" s="150" t="str">
        <f>Beschrieb!C12</f>
        <v>BVRS Cham</v>
      </c>
      <c r="G33" s="150"/>
      <c r="H33" s="150"/>
      <c r="I33" s="150"/>
      <c r="J33" s="150"/>
      <c r="K33" s="150"/>
      <c r="L33" s="150"/>
      <c r="M33" s="43" t="s">
        <v>83</v>
      </c>
      <c r="N33" s="150" t="str">
        <f>Beschrieb!E11</f>
        <v>VSG Stadthagen</v>
      </c>
      <c r="O33" s="150"/>
      <c r="P33" s="150"/>
      <c r="Q33" s="150"/>
      <c r="R33" s="150"/>
      <c r="S33" s="150"/>
      <c r="T33" s="151" t="str">
        <f>Beschrieb!I8</f>
        <v>BSG Langenhagen</v>
      </c>
      <c r="U33" s="151"/>
      <c r="V33" s="151"/>
      <c r="W33" s="151"/>
      <c r="X33" s="151"/>
      <c r="Y33" s="151" t="str">
        <f>Beschrieb!C14</f>
        <v>Klaus Dieter Temme</v>
      </c>
      <c r="Z33" s="151"/>
      <c r="AA33" s="151"/>
      <c r="AB33" s="151"/>
      <c r="AC33" s="151"/>
      <c r="AD33" s="47"/>
      <c r="AE33" s="152">
        <v>21</v>
      </c>
      <c r="AF33" s="152"/>
      <c r="AG33" s="45" t="s">
        <v>83</v>
      </c>
      <c r="AH33" s="153">
        <v>6</v>
      </c>
      <c r="AI33" s="153"/>
    </row>
    <row r="34" spans="1:35" ht="11.25" customHeight="1">
      <c r="A34" s="46">
        <v>17</v>
      </c>
      <c r="B34" s="148"/>
      <c r="C34" s="148"/>
      <c r="D34" s="149">
        <v>8</v>
      </c>
      <c r="E34" s="149"/>
      <c r="F34" s="150" t="str">
        <f>Beschrieb!E7</f>
        <v>BVS Tempelhof-Schö.</v>
      </c>
      <c r="G34" s="150"/>
      <c r="H34" s="150"/>
      <c r="I34" s="150"/>
      <c r="J34" s="150"/>
      <c r="K34" s="150"/>
      <c r="L34" s="150"/>
      <c r="M34" s="43" t="s">
        <v>83</v>
      </c>
      <c r="N34" s="150" t="str">
        <f>Beschrieb!E10</f>
        <v>SV Aerobic Arnstadt</v>
      </c>
      <c r="O34" s="150"/>
      <c r="P34" s="150"/>
      <c r="Q34" s="150"/>
      <c r="R34" s="150"/>
      <c r="S34" s="150"/>
      <c r="T34" s="151" t="str">
        <f>Beschrieb!I9</f>
        <v>BRSG Bürstadt</v>
      </c>
      <c r="U34" s="151"/>
      <c r="V34" s="151"/>
      <c r="W34" s="151"/>
      <c r="X34" s="151"/>
      <c r="Y34" s="151" t="str">
        <f>Beschrieb!C15</f>
        <v>Wolfgang Groß</v>
      </c>
      <c r="Z34" s="151"/>
      <c r="AA34" s="151"/>
      <c r="AB34" s="151"/>
      <c r="AC34" s="151"/>
      <c r="AD34" s="47"/>
      <c r="AE34" s="152">
        <v>15</v>
      </c>
      <c r="AF34" s="152"/>
      <c r="AG34" s="45" t="s">
        <v>83</v>
      </c>
      <c r="AH34" s="153">
        <v>13</v>
      </c>
      <c r="AI34" s="153"/>
    </row>
    <row r="35" spans="1:35" ht="11.25" customHeight="1">
      <c r="A35" s="48">
        <v>18</v>
      </c>
      <c r="B35" s="148"/>
      <c r="C35" s="148"/>
      <c r="D35" s="149">
        <v>9</v>
      </c>
      <c r="E35" s="149"/>
      <c r="F35" s="150" t="str">
        <f>Beschrieb!E8</f>
        <v>BSC Kelsterbach</v>
      </c>
      <c r="G35" s="150"/>
      <c r="H35" s="150"/>
      <c r="I35" s="150"/>
      <c r="J35" s="150"/>
      <c r="K35" s="150"/>
      <c r="L35" s="150"/>
      <c r="M35" s="43" t="s">
        <v>83</v>
      </c>
      <c r="N35" s="150" t="str">
        <f>Beschrieb!E9</f>
        <v>BSG Langenhaben</v>
      </c>
      <c r="O35" s="150"/>
      <c r="P35" s="150"/>
      <c r="Q35" s="150"/>
      <c r="R35" s="150"/>
      <c r="S35" s="150"/>
      <c r="T35" s="151" t="str">
        <f>Beschrieb!I10</f>
        <v>BRS Rudolstadt</v>
      </c>
      <c r="U35" s="151"/>
      <c r="V35" s="151"/>
      <c r="W35" s="151"/>
      <c r="X35" s="151"/>
      <c r="Y35" s="151" t="str">
        <f>Beschrieb!C16</f>
        <v>Gundolf Heyne</v>
      </c>
      <c r="Z35" s="151"/>
      <c r="AA35" s="151"/>
      <c r="AB35" s="151"/>
      <c r="AC35" s="151"/>
      <c r="AD35" s="49"/>
      <c r="AE35" s="152">
        <v>0</v>
      </c>
      <c r="AF35" s="152"/>
      <c r="AG35" s="45" t="s">
        <v>85</v>
      </c>
      <c r="AH35" s="153">
        <v>10</v>
      </c>
      <c r="AI35" s="153"/>
    </row>
    <row r="36" spans="1:35" ht="3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</row>
    <row r="37" spans="1:35" ht="11.25" customHeight="1">
      <c r="A37" s="42">
        <v>19</v>
      </c>
      <c r="B37" s="148" t="s">
        <v>86</v>
      </c>
      <c r="C37" s="148"/>
      <c r="D37" s="149">
        <v>1</v>
      </c>
      <c r="E37" s="149"/>
      <c r="F37" s="150" t="str">
        <f>Beschrieb!G11</f>
        <v>frei</v>
      </c>
      <c r="G37" s="150"/>
      <c r="H37" s="150"/>
      <c r="I37" s="150"/>
      <c r="J37" s="150"/>
      <c r="K37" s="150"/>
      <c r="L37" s="150"/>
      <c r="M37" s="43" t="s">
        <v>83</v>
      </c>
      <c r="N37" s="150" t="str">
        <f>Beschrieb!G10</f>
        <v>BSSV Köthen</v>
      </c>
      <c r="O37" s="150"/>
      <c r="P37" s="150"/>
      <c r="Q37" s="150"/>
      <c r="R37" s="150"/>
      <c r="S37" s="150"/>
      <c r="T37" s="151" t="str">
        <f>Beschrieb!I11</f>
        <v>BSA Gnarrenburg</v>
      </c>
      <c r="U37" s="151"/>
      <c r="V37" s="151"/>
      <c r="W37" s="151"/>
      <c r="X37" s="151"/>
      <c r="Y37" s="151" t="str">
        <f>Beschrieb!G18</f>
        <v>Nane Busmann</v>
      </c>
      <c r="Z37" s="151"/>
      <c r="AA37" s="151"/>
      <c r="AB37" s="151"/>
      <c r="AC37" s="151"/>
      <c r="AD37" s="44"/>
      <c r="AE37" s="152"/>
      <c r="AF37" s="152"/>
      <c r="AG37" s="45"/>
      <c r="AH37" s="153"/>
      <c r="AI37" s="153"/>
    </row>
    <row r="38" spans="1:35" ht="11.25" customHeight="1">
      <c r="A38" s="46">
        <v>20</v>
      </c>
      <c r="B38" s="148"/>
      <c r="C38" s="148"/>
      <c r="D38" s="149">
        <v>2</v>
      </c>
      <c r="E38" s="149"/>
      <c r="F38" s="150" t="str">
        <f>Beschrieb!G9</f>
        <v>BSG Wilhelmsburg-Harburg</v>
      </c>
      <c r="G38" s="150"/>
      <c r="H38" s="150"/>
      <c r="I38" s="150"/>
      <c r="J38" s="150"/>
      <c r="K38" s="150"/>
      <c r="L38" s="150"/>
      <c r="M38" s="43" t="s">
        <v>83</v>
      </c>
      <c r="N38" s="150" t="str">
        <f>Beschrieb!G12</f>
        <v>TV Bischofsheim 2</v>
      </c>
      <c r="O38" s="150"/>
      <c r="P38" s="150"/>
      <c r="Q38" s="150"/>
      <c r="R38" s="150"/>
      <c r="S38" s="150"/>
      <c r="T38" s="151" t="str">
        <f>Beschrieb!I12</f>
        <v>Reha SG Itzehoe</v>
      </c>
      <c r="U38" s="151"/>
      <c r="V38" s="151"/>
      <c r="W38" s="151"/>
      <c r="X38" s="151"/>
      <c r="Y38" s="151" t="str">
        <f>Beschrieb!G19</f>
        <v>Hamburg</v>
      </c>
      <c r="Z38" s="151"/>
      <c r="AA38" s="151"/>
      <c r="AB38" s="151"/>
      <c r="AC38" s="151"/>
      <c r="AD38" s="47"/>
      <c r="AE38" s="152">
        <v>15</v>
      </c>
      <c r="AF38" s="152"/>
      <c r="AG38" s="45"/>
      <c r="AH38" s="153">
        <v>20</v>
      </c>
      <c r="AI38" s="153"/>
    </row>
    <row r="39" spans="1:35" ht="11.25" customHeight="1">
      <c r="A39" s="46">
        <v>21</v>
      </c>
      <c r="B39" s="148"/>
      <c r="C39" s="148"/>
      <c r="D39" s="149">
        <v>3</v>
      </c>
      <c r="E39" s="149"/>
      <c r="F39" s="150" t="str">
        <f>Beschrieb!C7</f>
        <v>V Bischofsheim 1</v>
      </c>
      <c r="G39" s="150"/>
      <c r="H39" s="150"/>
      <c r="I39" s="150"/>
      <c r="J39" s="150"/>
      <c r="K39" s="150"/>
      <c r="L39" s="150"/>
      <c r="M39" s="43" t="s">
        <v>83</v>
      </c>
      <c r="N39" s="150" t="str">
        <f>Beschrieb!G8</f>
        <v>BRSG Kyffhäuser</v>
      </c>
      <c r="O39" s="150"/>
      <c r="P39" s="150"/>
      <c r="Q39" s="150"/>
      <c r="R39" s="150"/>
      <c r="S39" s="150"/>
      <c r="T39" s="151" t="str">
        <f>Beschrieb!I13</f>
        <v>BSC Kelksterbach</v>
      </c>
      <c r="U39" s="151"/>
      <c r="V39" s="151"/>
      <c r="W39" s="151"/>
      <c r="X39" s="151"/>
      <c r="Y39" s="151" t="str">
        <f>Beschrieb!C14</f>
        <v>Klaus Dieter Temme</v>
      </c>
      <c r="Z39" s="151"/>
      <c r="AA39" s="151"/>
      <c r="AB39" s="151"/>
      <c r="AC39" s="151"/>
      <c r="AD39" s="47"/>
      <c r="AE39" s="152">
        <v>21</v>
      </c>
      <c r="AF39" s="152"/>
      <c r="AG39" s="45"/>
      <c r="AH39" s="153">
        <v>17</v>
      </c>
      <c r="AI39" s="153"/>
    </row>
    <row r="40" spans="1:35" ht="11.25" customHeight="1">
      <c r="A40" s="46">
        <v>22</v>
      </c>
      <c r="B40" s="148"/>
      <c r="C40" s="148"/>
      <c r="D40" s="149">
        <v>4</v>
      </c>
      <c r="E40" s="149"/>
      <c r="F40" s="150" t="str">
        <f>Beschrieb!C8</f>
        <v>TSV Iggelheim</v>
      </c>
      <c r="G40" s="150"/>
      <c r="H40" s="150"/>
      <c r="I40" s="150"/>
      <c r="J40" s="150"/>
      <c r="K40" s="150"/>
      <c r="L40" s="150"/>
      <c r="M40" s="43" t="s">
        <v>83</v>
      </c>
      <c r="N40" s="150" t="str">
        <f>Beschrieb!G7</f>
        <v>1.SC Gießen-Sachsenhausen</v>
      </c>
      <c r="O40" s="150"/>
      <c r="P40" s="150"/>
      <c r="Q40" s="150"/>
      <c r="R40" s="150"/>
      <c r="S40" s="150"/>
      <c r="T40" s="151" t="str">
        <f>Beschrieb!L7</f>
        <v>BRSG Kyffhäuser</v>
      </c>
      <c r="U40" s="151"/>
      <c r="V40" s="151"/>
      <c r="W40" s="151"/>
      <c r="X40" s="151"/>
      <c r="Y40" s="151" t="str">
        <f>Beschrieb!C15</f>
        <v>Wolfgang Groß</v>
      </c>
      <c r="Z40" s="151"/>
      <c r="AA40" s="151"/>
      <c r="AB40" s="151"/>
      <c r="AC40" s="151"/>
      <c r="AD40" s="47"/>
      <c r="AE40" s="152">
        <v>16</v>
      </c>
      <c r="AF40" s="152"/>
      <c r="AG40" s="45"/>
      <c r="AH40" s="153">
        <v>19</v>
      </c>
      <c r="AI40" s="153"/>
    </row>
    <row r="41" spans="1:35" ht="11.25" customHeight="1">
      <c r="A41" s="46">
        <v>23</v>
      </c>
      <c r="B41" s="148"/>
      <c r="C41" s="148"/>
      <c r="D41" s="149">
        <v>5</v>
      </c>
      <c r="E41" s="149"/>
      <c r="F41" s="150" t="str">
        <f>Beschrieb!C9</f>
        <v>HK 85 Köthen</v>
      </c>
      <c r="G41" s="150"/>
      <c r="H41" s="150"/>
      <c r="I41" s="150"/>
      <c r="J41" s="150"/>
      <c r="K41" s="150"/>
      <c r="L41" s="150"/>
      <c r="M41" s="43" t="s">
        <v>83</v>
      </c>
      <c r="N41" s="150" t="str">
        <f>Beschrieb!E12</f>
        <v>SGR Rendsburg</v>
      </c>
      <c r="O41" s="150"/>
      <c r="P41" s="150"/>
      <c r="Q41" s="150"/>
      <c r="R41" s="150"/>
      <c r="S41" s="150"/>
      <c r="T41" s="151" t="str">
        <f>Beschrieb!L8</f>
        <v>BSG Wilhelmsburg-H.</v>
      </c>
      <c r="U41" s="151"/>
      <c r="V41" s="151"/>
      <c r="W41" s="151"/>
      <c r="X41" s="151"/>
      <c r="Y41" s="151" t="str">
        <f>Beschrieb!C16</f>
        <v>Gundolf Heyne</v>
      </c>
      <c r="Z41" s="151"/>
      <c r="AA41" s="151"/>
      <c r="AB41" s="151"/>
      <c r="AC41" s="151"/>
      <c r="AD41" s="47"/>
      <c r="AE41" s="152">
        <v>19</v>
      </c>
      <c r="AF41" s="152"/>
      <c r="AG41" s="45"/>
      <c r="AH41" s="153">
        <v>22</v>
      </c>
      <c r="AI41" s="153"/>
    </row>
    <row r="42" spans="1:35" ht="11.25" customHeight="1">
      <c r="A42" s="46">
        <v>24</v>
      </c>
      <c r="B42" s="148"/>
      <c r="C42" s="148"/>
      <c r="D42" s="149">
        <v>6</v>
      </c>
      <c r="E42" s="149"/>
      <c r="F42" s="150" t="str">
        <f>Beschrieb!C10</f>
        <v>VSV Kemnath</v>
      </c>
      <c r="G42" s="150"/>
      <c r="H42" s="150"/>
      <c r="I42" s="150"/>
      <c r="J42" s="150"/>
      <c r="K42" s="150"/>
      <c r="L42" s="150"/>
      <c r="M42" s="43" t="s">
        <v>83</v>
      </c>
      <c r="N42" s="150" t="str">
        <f>Beschrieb!E11</f>
        <v>VSG Stadthagen</v>
      </c>
      <c r="O42" s="150"/>
      <c r="P42" s="150"/>
      <c r="Q42" s="150"/>
      <c r="R42" s="150"/>
      <c r="S42" s="150"/>
      <c r="T42" s="151" t="str">
        <f>Beschrieb!L9</f>
        <v>TV Bischofsheim</v>
      </c>
      <c r="U42" s="151"/>
      <c r="V42" s="151"/>
      <c r="W42" s="151"/>
      <c r="X42" s="151"/>
      <c r="Y42" s="151" t="str">
        <f>Beschrieb!C17</f>
        <v>Corina Beutel</v>
      </c>
      <c r="Z42" s="151"/>
      <c r="AA42" s="151"/>
      <c r="AB42" s="151"/>
      <c r="AC42" s="151"/>
      <c r="AD42" s="47"/>
      <c r="AE42" s="152">
        <v>21</v>
      </c>
      <c r="AF42" s="152"/>
      <c r="AG42" s="45"/>
      <c r="AH42" s="153">
        <v>15</v>
      </c>
      <c r="AI42" s="153"/>
    </row>
    <row r="43" spans="1:35" ht="11.25" customHeight="1">
      <c r="A43" s="46">
        <v>25</v>
      </c>
      <c r="B43" s="148"/>
      <c r="C43" s="148"/>
      <c r="D43" s="149">
        <v>7</v>
      </c>
      <c r="E43" s="149"/>
      <c r="F43" s="150" t="str">
        <f>Beschrieb!C11</f>
        <v>VRB Brakel</v>
      </c>
      <c r="G43" s="150"/>
      <c r="H43" s="150"/>
      <c r="I43" s="150"/>
      <c r="J43" s="150"/>
      <c r="K43" s="150"/>
      <c r="L43" s="150"/>
      <c r="M43" s="43" t="s">
        <v>83</v>
      </c>
      <c r="N43" s="150" t="str">
        <f>Beschrieb!E10</f>
        <v>SV Aerobic Arnstadt</v>
      </c>
      <c r="O43" s="150"/>
      <c r="P43" s="150"/>
      <c r="Q43" s="150"/>
      <c r="R43" s="150"/>
      <c r="S43" s="150"/>
      <c r="T43" s="151" t="str">
        <f>Beschrieb!L10</f>
        <v>BSSV Köthen</v>
      </c>
      <c r="U43" s="151"/>
      <c r="V43" s="151"/>
      <c r="W43" s="151"/>
      <c r="X43" s="151"/>
      <c r="Y43" s="151" t="str">
        <f>Beschrieb!C18</f>
        <v>Frank Reimann</v>
      </c>
      <c r="Z43" s="151"/>
      <c r="AA43" s="151"/>
      <c r="AB43" s="151"/>
      <c r="AC43" s="151"/>
      <c r="AD43" s="47"/>
      <c r="AE43" s="152">
        <v>18</v>
      </c>
      <c r="AF43" s="152"/>
      <c r="AG43" s="45"/>
      <c r="AH43" s="153">
        <v>14</v>
      </c>
      <c r="AI43" s="153"/>
    </row>
    <row r="44" spans="1:35" ht="11.25" customHeight="1">
      <c r="A44" s="46">
        <v>26</v>
      </c>
      <c r="B44" s="148"/>
      <c r="C44" s="148"/>
      <c r="D44" s="149">
        <v>8</v>
      </c>
      <c r="E44" s="149"/>
      <c r="F44" s="150" t="str">
        <f>Beschrieb!C12</f>
        <v>BVRS Cham</v>
      </c>
      <c r="G44" s="150"/>
      <c r="H44" s="150"/>
      <c r="I44" s="150"/>
      <c r="J44" s="150"/>
      <c r="K44" s="150"/>
      <c r="L44" s="150"/>
      <c r="M44" s="43" t="s">
        <v>83</v>
      </c>
      <c r="N44" s="150" t="str">
        <f>Beschrieb!E9</f>
        <v>BSG Langenhaben</v>
      </c>
      <c r="O44" s="150"/>
      <c r="P44" s="150"/>
      <c r="Q44" s="150"/>
      <c r="R44" s="150"/>
      <c r="S44" s="150"/>
      <c r="T44" s="151" t="str">
        <f>Beschrieb!L11</f>
        <v>SV Aerobic-Arnstadt</v>
      </c>
      <c r="U44" s="151"/>
      <c r="V44" s="151"/>
      <c r="W44" s="151"/>
      <c r="X44" s="151"/>
      <c r="Y44" s="151" t="str">
        <f>Beschrieb!C19</f>
        <v>K.-H. Schmid</v>
      </c>
      <c r="Z44" s="151"/>
      <c r="AA44" s="151"/>
      <c r="AB44" s="151"/>
      <c r="AC44" s="151"/>
      <c r="AD44" s="47"/>
      <c r="AE44" s="152">
        <v>13</v>
      </c>
      <c r="AF44" s="152"/>
      <c r="AG44" s="45"/>
      <c r="AH44" s="153">
        <v>15</v>
      </c>
      <c r="AI44" s="153"/>
    </row>
    <row r="45" spans="1:35" ht="11.25" customHeight="1">
      <c r="A45" s="48">
        <v>27</v>
      </c>
      <c r="B45" s="148"/>
      <c r="C45" s="148"/>
      <c r="D45" s="149">
        <v>9</v>
      </c>
      <c r="E45" s="149"/>
      <c r="F45" s="150" t="str">
        <f>Beschrieb!E7</f>
        <v>BVS Tempelhof-Schö.</v>
      </c>
      <c r="G45" s="150"/>
      <c r="H45" s="150"/>
      <c r="I45" s="150"/>
      <c r="J45" s="150"/>
      <c r="K45" s="150"/>
      <c r="L45" s="150"/>
      <c r="M45" s="43" t="s">
        <v>83</v>
      </c>
      <c r="N45" s="150" t="str">
        <f>Beschrieb!E8</f>
        <v>BSC Kelsterbach</v>
      </c>
      <c r="O45" s="150"/>
      <c r="P45" s="150"/>
      <c r="Q45" s="150"/>
      <c r="R45" s="150"/>
      <c r="S45" s="150"/>
      <c r="T45" s="151" t="str">
        <f>Beschrieb!L12</f>
        <v>frei</v>
      </c>
      <c r="U45" s="151"/>
      <c r="V45" s="151"/>
      <c r="W45" s="151"/>
      <c r="X45" s="151"/>
      <c r="Y45" s="151" t="str">
        <f>Beschrieb!G14</f>
        <v>Angelik Schmid</v>
      </c>
      <c r="Z45" s="151"/>
      <c r="AA45" s="151"/>
      <c r="AB45" s="151"/>
      <c r="AC45" s="151"/>
      <c r="AD45" s="49"/>
      <c r="AE45" s="152">
        <v>10</v>
      </c>
      <c r="AF45" s="152"/>
      <c r="AG45" s="45"/>
      <c r="AH45" s="153">
        <v>0</v>
      </c>
      <c r="AI45" s="153"/>
    </row>
    <row r="46" spans="1:35" ht="3.75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</row>
    <row r="47" spans="1:35" ht="11.25" customHeight="1">
      <c r="A47" s="42">
        <v>28</v>
      </c>
      <c r="B47" s="148" t="s">
        <v>87</v>
      </c>
      <c r="C47" s="148"/>
      <c r="D47" s="149">
        <v>1</v>
      </c>
      <c r="E47" s="149"/>
      <c r="F47" s="150" t="str">
        <f>Beschrieb!G9</f>
        <v>BSG Wilhelmsburg-Harburg</v>
      </c>
      <c r="G47" s="150"/>
      <c r="H47" s="150"/>
      <c r="I47" s="150"/>
      <c r="J47" s="150"/>
      <c r="K47" s="150"/>
      <c r="L47" s="150"/>
      <c r="M47" s="43" t="s">
        <v>83</v>
      </c>
      <c r="N47" s="150" t="str">
        <f>Beschrieb!G10</f>
        <v>BSSV Köthen</v>
      </c>
      <c r="O47" s="150"/>
      <c r="P47" s="150"/>
      <c r="Q47" s="150"/>
      <c r="R47" s="150"/>
      <c r="S47" s="150"/>
      <c r="T47" s="151" t="str">
        <f>Beschrieb!L13</f>
        <v>frei</v>
      </c>
      <c r="U47" s="151"/>
      <c r="V47" s="151"/>
      <c r="W47" s="151"/>
      <c r="X47" s="151"/>
      <c r="Y47" s="151" t="str">
        <f>Beschrieb!C16</f>
        <v>Gundolf Heyne</v>
      </c>
      <c r="Z47" s="151"/>
      <c r="AA47" s="151"/>
      <c r="AB47" s="151"/>
      <c r="AC47" s="151"/>
      <c r="AD47" s="44"/>
      <c r="AE47" s="152">
        <v>19</v>
      </c>
      <c r="AF47" s="152"/>
      <c r="AG47" s="45" t="s">
        <v>83</v>
      </c>
      <c r="AH47" s="153">
        <v>18</v>
      </c>
      <c r="AI47" s="153"/>
    </row>
    <row r="48" spans="1:35" ht="11.25" customHeight="1">
      <c r="A48" s="46">
        <v>29</v>
      </c>
      <c r="B48" s="148"/>
      <c r="C48" s="148"/>
      <c r="D48" s="149">
        <v>2</v>
      </c>
      <c r="E48" s="149"/>
      <c r="F48" s="150" t="str">
        <f>Beschrieb!G8</f>
        <v>BRSG Kyffhäuser</v>
      </c>
      <c r="G48" s="150"/>
      <c r="H48" s="150"/>
      <c r="I48" s="150"/>
      <c r="J48" s="150"/>
      <c r="K48" s="150"/>
      <c r="L48" s="150"/>
      <c r="M48" s="43" t="s">
        <v>83</v>
      </c>
      <c r="N48" s="150" t="str">
        <f>Beschrieb!G11</f>
        <v>frei</v>
      </c>
      <c r="O48" s="150"/>
      <c r="P48" s="150"/>
      <c r="Q48" s="150"/>
      <c r="R48" s="150"/>
      <c r="S48" s="150"/>
      <c r="T48" s="151" t="str">
        <f>Beschrieb!I7</f>
        <v>BSV Tempelhof-Schö.</v>
      </c>
      <c r="U48" s="151"/>
      <c r="V48" s="151"/>
      <c r="W48" s="151"/>
      <c r="X48" s="151"/>
      <c r="Y48" s="151" t="str">
        <f>Beschrieb!C17</f>
        <v>Corina Beutel</v>
      </c>
      <c r="Z48" s="151"/>
      <c r="AA48" s="151"/>
      <c r="AB48" s="151"/>
      <c r="AC48" s="151"/>
      <c r="AD48" s="47"/>
      <c r="AE48" s="152"/>
      <c r="AF48" s="152"/>
      <c r="AG48" s="45" t="s">
        <v>83</v>
      </c>
      <c r="AH48" s="153"/>
      <c r="AI48" s="153"/>
    </row>
    <row r="49" spans="1:35" ht="11.25" customHeight="1">
      <c r="A49" s="46">
        <v>30</v>
      </c>
      <c r="B49" s="148"/>
      <c r="C49" s="148"/>
      <c r="D49" s="149">
        <v>3</v>
      </c>
      <c r="E49" s="149"/>
      <c r="F49" s="150" t="str">
        <f>Beschrieb!G7</f>
        <v>1.SC Gießen-Sachsenhausen</v>
      </c>
      <c r="G49" s="150"/>
      <c r="H49" s="150"/>
      <c r="I49" s="150"/>
      <c r="J49" s="150"/>
      <c r="K49" s="150"/>
      <c r="L49" s="150"/>
      <c r="M49" s="43" t="s">
        <v>83</v>
      </c>
      <c r="N49" s="150" t="str">
        <f>Beschrieb!G12</f>
        <v>TV Bischofsheim 2</v>
      </c>
      <c r="O49" s="150"/>
      <c r="P49" s="150"/>
      <c r="Q49" s="150"/>
      <c r="R49" s="150"/>
      <c r="S49" s="150"/>
      <c r="T49" s="151" t="str">
        <f>Beschrieb!I8</f>
        <v>BSG Langenhagen</v>
      </c>
      <c r="U49" s="151"/>
      <c r="V49" s="151"/>
      <c r="W49" s="151"/>
      <c r="X49" s="151"/>
      <c r="Y49" s="151" t="str">
        <f>Beschrieb!C18</f>
        <v>Frank Reimann</v>
      </c>
      <c r="Z49" s="151"/>
      <c r="AA49" s="151"/>
      <c r="AB49" s="151"/>
      <c r="AC49" s="151"/>
      <c r="AD49" s="47"/>
      <c r="AE49" s="152">
        <v>15</v>
      </c>
      <c r="AF49" s="152"/>
      <c r="AG49" s="45" t="s">
        <v>83</v>
      </c>
      <c r="AH49" s="153">
        <v>22</v>
      </c>
      <c r="AI49" s="153"/>
    </row>
    <row r="50" spans="1:35" ht="11.25" customHeight="1">
      <c r="A50" s="46">
        <v>31</v>
      </c>
      <c r="B50" s="148"/>
      <c r="C50" s="148"/>
      <c r="D50" s="149">
        <v>4</v>
      </c>
      <c r="E50" s="149"/>
      <c r="F50" s="150" t="str">
        <f>Beschrieb!C7</f>
        <v>V Bischofsheim 1</v>
      </c>
      <c r="G50" s="150"/>
      <c r="H50" s="150"/>
      <c r="I50" s="150"/>
      <c r="J50" s="150"/>
      <c r="K50" s="150"/>
      <c r="L50" s="150"/>
      <c r="M50" s="43" t="s">
        <v>83</v>
      </c>
      <c r="N50" s="150" t="str">
        <f>Beschrieb!E12</f>
        <v>SGR Rendsburg</v>
      </c>
      <c r="O50" s="150"/>
      <c r="P50" s="150"/>
      <c r="Q50" s="150"/>
      <c r="R50" s="150"/>
      <c r="S50" s="150"/>
      <c r="T50" s="151" t="str">
        <f>Beschrieb!I9</f>
        <v>BRSG Bürstadt</v>
      </c>
      <c r="U50" s="151"/>
      <c r="V50" s="151"/>
      <c r="W50" s="151"/>
      <c r="X50" s="151"/>
      <c r="Y50" s="151" t="str">
        <f>Beschrieb!C19</f>
        <v>K.-H. Schmid</v>
      </c>
      <c r="Z50" s="151"/>
      <c r="AA50" s="151"/>
      <c r="AB50" s="151"/>
      <c r="AC50" s="151"/>
      <c r="AD50" s="47"/>
      <c r="AE50" s="152">
        <v>20</v>
      </c>
      <c r="AF50" s="152"/>
      <c r="AG50" s="45" t="s">
        <v>83</v>
      </c>
      <c r="AH50" s="153">
        <v>20</v>
      </c>
      <c r="AI50" s="153"/>
    </row>
    <row r="51" spans="1:35" ht="11.25" customHeight="1">
      <c r="A51" s="46">
        <v>32</v>
      </c>
      <c r="B51" s="148"/>
      <c r="C51" s="148"/>
      <c r="D51" s="149">
        <v>5</v>
      </c>
      <c r="E51" s="149"/>
      <c r="F51" s="150" t="str">
        <f>Beschrieb!C8</f>
        <v>TSV Iggelheim</v>
      </c>
      <c r="G51" s="150"/>
      <c r="H51" s="150"/>
      <c r="I51" s="150"/>
      <c r="J51" s="150"/>
      <c r="K51" s="150"/>
      <c r="L51" s="150"/>
      <c r="M51" s="43" t="s">
        <v>83</v>
      </c>
      <c r="N51" s="150" t="str">
        <f>Beschrieb!E11</f>
        <v>VSG Stadthagen</v>
      </c>
      <c r="O51" s="150"/>
      <c r="P51" s="150"/>
      <c r="Q51" s="150"/>
      <c r="R51" s="150"/>
      <c r="S51" s="150"/>
      <c r="T51" s="151" t="str">
        <f>Beschrieb!I10</f>
        <v>BRS Rudolstadt</v>
      </c>
      <c r="U51" s="151"/>
      <c r="V51" s="151"/>
      <c r="W51" s="151"/>
      <c r="X51" s="151"/>
      <c r="Y51" s="151" t="str">
        <f>Beschrieb!G14</f>
        <v>Angelik Schmid</v>
      </c>
      <c r="Z51" s="151"/>
      <c r="AA51" s="151"/>
      <c r="AB51" s="151"/>
      <c r="AC51" s="151"/>
      <c r="AD51" s="47"/>
      <c r="AE51" s="152">
        <v>17</v>
      </c>
      <c r="AF51" s="152"/>
      <c r="AG51" s="45" t="s">
        <v>83</v>
      </c>
      <c r="AH51" s="153">
        <v>20</v>
      </c>
      <c r="AI51" s="153"/>
    </row>
    <row r="52" spans="1:35" ht="11.25" customHeight="1">
      <c r="A52" s="46">
        <v>33</v>
      </c>
      <c r="B52" s="148"/>
      <c r="C52" s="148"/>
      <c r="D52" s="149">
        <v>6</v>
      </c>
      <c r="E52" s="149"/>
      <c r="F52" s="150" t="str">
        <f>Beschrieb!C9</f>
        <v>HK 85 Köthen</v>
      </c>
      <c r="G52" s="150"/>
      <c r="H52" s="150"/>
      <c r="I52" s="150"/>
      <c r="J52" s="150"/>
      <c r="K52" s="150"/>
      <c r="L52" s="150"/>
      <c r="M52" s="43" t="s">
        <v>83</v>
      </c>
      <c r="N52" s="150" t="str">
        <f>Beschrieb!E10</f>
        <v>SV Aerobic Arnstadt</v>
      </c>
      <c r="O52" s="150"/>
      <c r="P52" s="150"/>
      <c r="Q52" s="150"/>
      <c r="R52" s="150"/>
      <c r="S52" s="150"/>
      <c r="T52" s="151" t="str">
        <f>Beschrieb!I11</f>
        <v>BSA Gnarrenburg</v>
      </c>
      <c r="U52" s="151"/>
      <c r="V52" s="151"/>
      <c r="W52" s="151"/>
      <c r="X52" s="151"/>
      <c r="Y52" s="151" t="str">
        <f>Beschrieb!G15</f>
        <v>Helga Plötz</v>
      </c>
      <c r="Z52" s="151"/>
      <c r="AA52" s="151"/>
      <c r="AB52" s="151"/>
      <c r="AC52" s="151"/>
      <c r="AD52" s="47"/>
      <c r="AE52" s="152">
        <v>20</v>
      </c>
      <c r="AF52" s="152"/>
      <c r="AG52" s="45" t="s">
        <v>83</v>
      </c>
      <c r="AH52" s="153">
        <v>21</v>
      </c>
      <c r="AI52" s="153"/>
    </row>
    <row r="53" spans="1:35" ht="11.25" customHeight="1">
      <c r="A53" s="46">
        <v>34</v>
      </c>
      <c r="B53" s="148"/>
      <c r="C53" s="148"/>
      <c r="D53" s="149">
        <v>7</v>
      </c>
      <c r="E53" s="149"/>
      <c r="F53" s="150" t="str">
        <f>Beschrieb!C10</f>
        <v>VSV Kemnath</v>
      </c>
      <c r="G53" s="150"/>
      <c r="H53" s="150"/>
      <c r="I53" s="150"/>
      <c r="J53" s="150"/>
      <c r="K53" s="150"/>
      <c r="L53" s="150"/>
      <c r="M53" s="43" t="s">
        <v>83</v>
      </c>
      <c r="N53" s="150" t="str">
        <f>Beschrieb!E9</f>
        <v>BSG Langenhaben</v>
      </c>
      <c r="O53" s="150"/>
      <c r="P53" s="150"/>
      <c r="Q53" s="150"/>
      <c r="R53" s="150"/>
      <c r="S53" s="150"/>
      <c r="T53" s="151" t="str">
        <f>Beschrieb!I12</f>
        <v>Reha SG Itzehoe</v>
      </c>
      <c r="U53" s="151"/>
      <c r="V53" s="151"/>
      <c r="W53" s="151"/>
      <c r="X53" s="151"/>
      <c r="Y53" s="151" t="str">
        <f>Beschrieb!G16</f>
        <v>Günter Falkenstern</v>
      </c>
      <c r="Z53" s="151"/>
      <c r="AA53" s="151"/>
      <c r="AB53" s="151"/>
      <c r="AC53" s="151"/>
      <c r="AD53" s="47"/>
      <c r="AE53" s="152">
        <v>19</v>
      </c>
      <c r="AF53" s="152"/>
      <c r="AG53" s="45" t="s">
        <v>83</v>
      </c>
      <c r="AH53" s="153">
        <v>16</v>
      </c>
      <c r="AI53" s="153"/>
    </row>
    <row r="54" spans="1:35" ht="11.25" customHeight="1">
      <c r="A54" s="46">
        <v>35</v>
      </c>
      <c r="B54" s="148"/>
      <c r="C54" s="148"/>
      <c r="D54" s="149">
        <v>8</v>
      </c>
      <c r="E54" s="149"/>
      <c r="F54" s="150" t="str">
        <f>Beschrieb!C11</f>
        <v>VRB Brakel</v>
      </c>
      <c r="G54" s="150"/>
      <c r="H54" s="150"/>
      <c r="I54" s="150"/>
      <c r="J54" s="150"/>
      <c r="K54" s="150"/>
      <c r="L54" s="150"/>
      <c r="M54" s="43" t="s">
        <v>83</v>
      </c>
      <c r="N54" s="150" t="str">
        <f>Beschrieb!E8</f>
        <v>BSC Kelsterbach</v>
      </c>
      <c r="O54" s="150"/>
      <c r="P54" s="150"/>
      <c r="Q54" s="150"/>
      <c r="R54" s="150"/>
      <c r="S54" s="150"/>
      <c r="T54" s="151" t="str">
        <f>Beschrieb!I13</f>
        <v>BSC Kelksterbach</v>
      </c>
      <c r="U54" s="151"/>
      <c r="V54" s="151"/>
      <c r="W54" s="151"/>
      <c r="X54" s="151"/>
      <c r="Y54" s="151" t="str">
        <f>Beschrieb!G17</f>
        <v>Günter Herbolsheimer</v>
      </c>
      <c r="Z54" s="151"/>
      <c r="AA54" s="151"/>
      <c r="AB54" s="151"/>
      <c r="AC54" s="151"/>
      <c r="AD54" s="47"/>
      <c r="AE54" s="152">
        <v>10</v>
      </c>
      <c r="AF54" s="152"/>
      <c r="AG54" s="45" t="s">
        <v>83</v>
      </c>
      <c r="AH54" s="153">
        <v>0</v>
      </c>
      <c r="AI54" s="153"/>
    </row>
    <row r="55" spans="1:35" ht="11.25" customHeight="1">
      <c r="A55" s="48">
        <v>36</v>
      </c>
      <c r="B55" s="148"/>
      <c r="C55" s="148"/>
      <c r="D55" s="149">
        <v>9</v>
      </c>
      <c r="E55" s="149"/>
      <c r="F55" s="150" t="str">
        <f>Beschrieb!C12</f>
        <v>BVRS Cham</v>
      </c>
      <c r="G55" s="150"/>
      <c r="H55" s="150"/>
      <c r="I55" s="150"/>
      <c r="J55" s="150"/>
      <c r="K55" s="150"/>
      <c r="L55" s="150"/>
      <c r="M55" s="43" t="s">
        <v>83</v>
      </c>
      <c r="N55" s="150" t="str">
        <f>Beschrieb!E7</f>
        <v>BVS Tempelhof-Schö.</v>
      </c>
      <c r="O55" s="150"/>
      <c r="P55" s="150"/>
      <c r="Q55" s="150"/>
      <c r="R55" s="150"/>
      <c r="S55" s="150"/>
      <c r="T55" s="151" t="str">
        <f>Beschrieb!L7</f>
        <v>BRSG Kyffhäuser</v>
      </c>
      <c r="U55" s="151"/>
      <c r="V55" s="151"/>
      <c r="W55" s="151"/>
      <c r="X55" s="151"/>
      <c r="Y55" s="151" t="str">
        <f>Beschrieb!G18</f>
        <v>Nane Busmann</v>
      </c>
      <c r="Z55" s="151"/>
      <c r="AA55" s="151"/>
      <c r="AB55" s="151"/>
      <c r="AC55" s="151"/>
      <c r="AD55" s="49"/>
      <c r="AE55" s="152">
        <v>14</v>
      </c>
      <c r="AF55" s="152"/>
      <c r="AG55" s="45" t="s">
        <v>83</v>
      </c>
      <c r="AH55" s="153">
        <v>6</v>
      </c>
      <c r="AI55" s="153"/>
    </row>
    <row r="56" spans="1:35" ht="3.7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</row>
    <row r="57" spans="1:35" ht="11.25" customHeight="1">
      <c r="A57" s="42">
        <v>37</v>
      </c>
      <c r="B57" s="148" t="s">
        <v>88</v>
      </c>
      <c r="C57" s="148"/>
      <c r="D57" s="149">
        <v>1</v>
      </c>
      <c r="E57" s="149"/>
      <c r="F57" s="150" t="str">
        <f>Beschrieb!G8</f>
        <v>BRSG Kyffhäuser</v>
      </c>
      <c r="G57" s="150"/>
      <c r="H57" s="150"/>
      <c r="I57" s="150"/>
      <c r="J57" s="150"/>
      <c r="K57" s="150"/>
      <c r="L57" s="150"/>
      <c r="M57" s="43" t="s">
        <v>83</v>
      </c>
      <c r="N57" s="150" t="str">
        <f>Beschrieb!G9</f>
        <v>BSG Wilhelmsburg-Harburg</v>
      </c>
      <c r="O57" s="150"/>
      <c r="P57" s="150"/>
      <c r="Q57" s="150"/>
      <c r="R57" s="150"/>
      <c r="S57" s="150"/>
      <c r="T57" s="151" t="str">
        <f>Beschrieb!L8</f>
        <v>BSG Wilhelmsburg-H.</v>
      </c>
      <c r="U57" s="151"/>
      <c r="V57" s="151"/>
      <c r="W57" s="151"/>
      <c r="X57" s="151"/>
      <c r="Y57" s="151" t="str">
        <f>Beschrieb!G14</f>
        <v>Angelik Schmid</v>
      </c>
      <c r="Z57" s="151"/>
      <c r="AA57" s="151"/>
      <c r="AB57" s="151"/>
      <c r="AC57" s="151"/>
      <c r="AD57" s="44"/>
      <c r="AE57" s="152">
        <v>18</v>
      </c>
      <c r="AF57" s="152"/>
      <c r="AG57" s="45" t="s">
        <v>83</v>
      </c>
      <c r="AH57" s="153">
        <v>20</v>
      </c>
      <c r="AI57" s="153"/>
    </row>
    <row r="58" spans="1:35" ht="11.25" customHeight="1">
      <c r="A58" s="46">
        <v>38</v>
      </c>
      <c r="B58" s="148"/>
      <c r="C58" s="148"/>
      <c r="D58" s="149">
        <v>2</v>
      </c>
      <c r="E58" s="149"/>
      <c r="F58" s="150" t="str">
        <f>Beschrieb!G7</f>
        <v>1.SC Gießen-Sachsenhausen</v>
      </c>
      <c r="G58" s="150"/>
      <c r="H58" s="150"/>
      <c r="I58" s="150"/>
      <c r="J58" s="150"/>
      <c r="K58" s="150"/>
      <c r="L58" s="150"/>
      <c r="M58" s="43" t="s">
        <v>83</v>
      </c>
      <c r="N58" s="150" t="str">
        <f>Beschrieb!G10</f>
        <v>BSSV Köthen</v>
      </c>
      <c r="O58" s="150"/>
      <c r="P58" s="150"/>
      <c r="Q58" s="150"/>
      <c r="R58" s="150"/>
      <c r="S58" s="150"/>
      <c r="T58" s="151" t="str">
        <f>Beschrieb!L9</f>
        <v>TV Bischofsheim</v>
      </c>
      <c r="U58" s="151"/>
      <c r="V58" s="151"/>
      <c r="W58" s="151"/>
      <c r="X58" s="151"/>
      <c r="Y58" s="151" t="str">
        <f>Beschrieb!G15</f>
        <v>Helga Plötz</v>
      </c>
      <c r="Z58" s="151"/>
      <c r="AA58" s="151"/>
      <c r="AB58" s="151"/>
      <c r="AC58" s="151"/>
      <c r="AD58" s="47"/>
      <c r="AE58" s="152">
        <v>13</v>
      </c>
      <c r="AF58" s="152"/>
      <c r="AG58" s="45" t="s">
        <v>83</v>
      </c>
      <c r="AH58" s="153">
        <v>21</v>
      </c>
      <c r="AI58" s="153"/>
    </row>
    <row r="59" spans="1:35" ht="11.25" customHeight="1">
      <c r="A59" s="46">
        <v>39</v>
      </c>
      <c r="B59" s="148"/>
      <c r="C59" s="148"/>
      <c r="D59" s="149">
        <v>3</v>
      </c>
      <c r="E59" s="149"/>
      <c r="F59" s="150" t="str">
        <f>Beschrieb!E12</f>
        <v>SGR Rendsburg</v>
      </c>
      <c r="G59" s="150"/>
      <c r="H59" s="150"/>
      <c r="I59" s="150"/>
      <c r="J59" s="150"/>
      <c r="K59" s="150"/>
      <c r="L59" s="150"/>
      <c r="M59" s="43" t="s">
        <v>83</v>
      </c>
      <c r="N59" s="150" t="str">
        <f>Beschrieb!G11</f>
        <v>frei</v>
      </c>
      <c r="O59" s="150"/>
      <c r="P59" s="150"/>
      <c r="Q59" s="150"/>
      <c r="R59" s="150"/>
      <c r="S59" s="150"/>
      <c r="T59" s="151" t="str">
        <f>Beschrieb!L10</f>
        <v>BSSV Köthen</v>
      </c>
      <c r="U59" s="151"/>
      <c r="V59" s="151"/>
      <c r="W59" s="151"/>
      <c r="X59" s="151"/>
      <c r="Y59" s="151" t="str">
        <f>Beschrieb!G16</f>
        <v>Günter Falkenstern</v>
      </c>
      <c r="Z59" s="151"/>
      <c r="AA59" s="151"/>
      <c r="AB59" s="151"/>
      <c r="AC59" s="151"/>
      <c r="AD59" s="47"/>
      <c r="AE59" s="152"/>
      <c r="AF59" s="152"/>
      <c r="AG59" s="45" t="s">
        <v>83</v>
      </c>
      <c r="AH59" s="153"/>
      <c r="AI59" s="153"/>
    </row>
    <row r="60" spans="1:35" ht="11.25" customHeight="1">
      <c r="A60" s="46">
        <v>40</v>
      </c>
      <c r="B60" s="148"/>
      <c r="C60" s="148"/>
      <c r="D60" s="149">
        <v>4</v>
      </c>
      <c r="E60" s="149"/>
      <c r="F60" s="150" t="str">
        <f>Beschrieb!E11</f>
        <v>VSG Stadthagen</v>
      </c>
      <c r="G60" s="150"/>
      <c r="H60" s="150"/>
      <c r="I60" s="150"/>
      <c r="J60" s="150"/>
      <c r="K60" s="150"/>
      <c r="L60" s="150"/>
      <c r="M60" s="43" t="s">
        <v>83</v>
      </c>
      <c r="N60" s="150" t="str">
        <f>Beschrieb!G12</f>
        <v>TV Bischofsheim 2</v>
      </c>
      <c r="O60" s="150"/>
      <c r="P60" s="150"/>
      <c r="Q60" s="150"/>
      <c r="R60" s="150"/>
      <c r="S60" s="150"/>
      <c r="T60" s="151" t="str">
        <f>Beschrieb!L11</f>
        <v>SV Aerobic-Arnstadt</v>
      </c>
      <c r="U60" s="151"/>
      <c r="V60" s="151"/>
      <c r="W60" s="151"/>
      <c r="X60" s="151"/>
      <c r="Y60" s="151" t="str">
        <f>Beschrieb!G17</f>
        <v>Günter Herbolsheimer</v>
      </c>
      <c r="Z60" s="151"/>
      <c r="AA60" s="151"/>
      <c r="AB60" s="151"/>
      <c r="AC60" s="151"/>
      <c r="AD60" s="47"/>
      <c r="AE60" s="152">
        <v>14</v>
      </c>
      <c r="AF60" s="152"/>
      <c r="AG60" s="45" t="s">
        <v>83</v>
      </c>
      <c r="AH60" s="153">
        <v>14</v>
      </c>
      <c r="AI60" s="153"/>
    </row>
    <row r="61" spans="1:35" ht="11.25" customHeight="1">
      <c r="A61" s="46">
        <v>41</v>
      </c>
      <c r="B61" s="148"/>
      <c r="C61" s="148"/>
      <c r="D61" s="149">
        <v>5</v>
      </c>
      <c r="E61" s="149"/>
      <c r="F61" s="150" t="str">
        <f>Beschrieb!C7</f>
        <v>V Bischofsheim 1</v>
      </c>
      <c r="G61" s="150"/>
      <c r="H61" s="150"/>
      <c r="I61" s="150"/>
      <c r="J61" s="150"/>
      <c r="K61" s="150"/>
      <c r="L61" s="150"/>
      <c r="M61" s="43" t="s">
        <v>83</v>
      </c>
      <c r="N61" s="150" t="str">
        <f>Beschrieb!E10</f>
        <v>SV Aerobic Arnstadt</v>
      </c>
      <c r="O61" s="150"/>
      <c r="P61" s="150"/>
      <c r="Q61" s="150"/>
      <c r="R61" s="150"/>
      <c r="S61" s="150"/>
      <c r="T61" s="151" t="str">
        <f>Beschrieb!L12</f>
        <v>frei</v>
      </c>
      <c r="U61" s="151"/>
      <c r="V61" s="151"/>
      <c r="W61" s="151"/>
      <c r="X61" s="151"/>
      <c r="Y61" s="151" t="str">
        <f>Beschrieb!G18</f>
        <v>Nane Busmann</v>
      </c>
      <c r="Z61" s="151"/>
      <c r="AA61" s="151"/>
      <c r="AB61" s="151"/>
      <c r="AC61" s="151"/>
      <c r="AD61" s="47"/>
      <c r="AE61" s="152">
        <v>19</v>
      </c>
      <c r="AF61" s="152"/>
      <c r="AG61" s="45" t="s">
        <v>83</v>
      </c>
      <c r="AH61" s="153">
        <v>16</v>
      </c>
      <c r="AI61" s="153"/>
    </row>
    <row r="62" spans="1:35" ht="11.25" customHeight="1">
      <c r="A62" s="46">
        <v>42</v>
      </c>
      <c r="B62" s="148"/>
      <c r="C62" s="148"/>
      <c r="D62" s="149">
        <v>6</v>
      </c>
      <c r="E62" s="149"/>
      <c r="F62" s="150" t="str">
        <f>Beschrieb!C8</f>
        <v>TSV Iggelheim</v>
      </c>
      <c r="G62" s="150"/>
      <c r="H62" s="150"/>
      <c r="I62" s="150"/>
      <c r="J62" s="150"/>
      <c r="K62" s="150"/>
      <c r="L62" s="150"/>
      <c r="M62" s="43" t="s">
        <v>83</v>
      </c>
      <c r="N62" s="150" t="str">
        <f>Beschrieb!E9</f>
        <v>BSG Langenhaben</v>
      </c>
      <c r="O62" s="150"/>
      <c r="P62" s="150"/>
      <c r="Q62" s="150"/>
      <c r="R62" s="150"/>
      <c r="S62" s="150"/>
      <c r="T62" s="151" t="str">
        <f>Beschrieb!L13</f>
        <v>frei</v>
      </c>
      <c r="U62" s="151"/>
      <c r="V62" s="151"/>
      <c r="W62" s="151"/>
      <c r="X62" s="151"/>
      <c r="Y62" s="151" t="str">
        <f>Beschrieb!G19</f>
        <v>Hamburg</v>
      </c>
      <c r="Z62" s="151"/>
      <c r="AA62" s="151"/>
      <c r="AB62" s="151"/>
      <c r="AC62" s="151"/>
      <c r="AD62" s="47"/>
      <c r="AE62" s="152">
        <v>18</v>
      </c>
      <c r="AF62" s="152"/>
      <c r="AG62" s="45" t="s">
        <v>83</v>
      </c>
      <c r="AH62" s="153">
        <v>16</v>
      </c>
      <c r="AI62" s="153"/>
    </row>
    <row r="63" spans="1:35" ht="11.25" customHeight="1">
      <c r="A63" s="46">
        <v>43</v>
      </c>
      <c r="B63" s="148"/>
      <c r="C63" s="148"/>
      <c r="D63" s="149">
        <v>7</v>
      </c>
      <c r="E63" s="149"/>
      <c r="F63" s="150" t="str">
        <f>Beschrieb!C9</f>
        <v>HK 85 Köthen</v>
      </c>
      <c r="G63" s="150"/>
      <c r="H63" s="150"/>
      <c r="I63" s="150"/>
      <c r="J63" s="150"/>
      <c r="K63" s="150"/>
      <c r="L63" s="150"/>
      <c r="M63" s="43" t="s">
        <v>83</v>
      </c>
      <c r="N63" s="150" t="str">
        <f>Beschrieb!E8</f>
        <v>BSC Kelsterbach</v>
      </c>
      <c r="O63" s="150"/>
      <c r="P63" s="150"/>
      <c r="Q63" s="150"/>
      <c r="R63" s="150"/>
      <c r="S63" s="150"/>
      <c r="T63" s="151" t="str">
        <f>Beschrieb!I7</f>
        <v>BSV Tempelhof-Schö.</v>
      </c>
      <c r="U63" s="151"/>
      <c r="V63" s="151"/>
      <c r="W63" s="151"/>
      <c r="X63" s="151"/>
      <c r="Y63" s="151" t="str">
        <f>Beschrieb!C14</f>
        <v>Klaus Dieter Temme</v>
      </c>
      <c r="Z63" s="151"/>
      <c r="AA63" s="151"/>
      <c r="AB63" s="151"/>
      <c r="AC63" s="151"/>
      <c r="AD63" s="47"/>
      <c r="AE63" s="152">
        <v>10</v>
      </c>
      <c r="AF63" s="152"/>
      <c r="AG63" s="45" t="s">
        <v>83</v>
      </c>
      <c r="AH63" s="153">
        <v>0</v>
      </c>
      <c r="AI63" s="153"/>
    </row>
    <row r="64" spans="1:35" ht="11.25" customHeight="1">
      <c r="A64" s="46">
        <v>44</v>
      </c>
      <c r="B64" s="148"/>
      <c r="C64" s="148"/>
      <c r="D64" s="149">
        <v>8</v>
      </c>
      <c r="E64" s="149"/>
      <c r="F64" s="150" t="str">
        <f>Beschrieb!C10</f>
        <v>VSV Kemnath</v>
      </c>
      <c r="G64" s="150"/>
      <c r="H64" s="150"/>
      <c r="I64" s="150"/>
      <c r="J64" s="150"/>
      <c r="K64" s="150"/>
      <c r="L64" s="150"/>
      <c r="M64" s="43" t="s">
        <v>83</v>
      </c>
      <c r="N64" s="150" t="str">
        <f>Beschrieb!E7</f>
        <v>BVS Tempelhof-Schö.</v>
      </c>
      <c r="O64" s="150"/>
      <c r="P64" s="150"/>
      <c r="Q64" s="150"/>
      <c r="R64" s="150"/>
      <c r="S64" s="150"/>
      <c r="T64" s="151" t="str">
        <f>Beschrieb!I8</f>
        <v>BSG Langenhagen</v>
      </c>
      <c r="U64" s="151"/>
      <c r="V64" s="151"/>
      <c r="W64" s="151"/>
      <c r="X64" s="151"/>
      <c r="Y64" s="151" t="str">
        <f>Beschrieb!C15</f>
        <v>Wolfgang Groß</v>
      </c>
      <c r="Z64" s="151"/>
      <c r="AA64" s="151"/>
      <c r="AB64" s="151"/>
      <c r="AC64" s="151"/>
      <c r="AD64" s="47"/>
      <c r="AE64" s="152">
        <v>10</v>
      </c>
      <c r="AF64" s="152"/>
      <c r="AG64" s="45" t="s">
        <v>83</v>
      </c>
      <c r="AH64" s="153">
        <v>19</v>
      </c>
      <c r="AI64" s="153"/>
    </row>
    <row r="65" spans="1:35" ht="11.25" customHeight="1">
      <c r="A65" s="48">
        <v>45</v>
      </c>
      <c r="B65" s="148"/>
      <c r="C65" s="148"/>
      <c r="D65" s="149">
        <v>9</v>
      </c>
      <c r="E65" s="149"/>
      <c r="F65" s="150" t="str">
        <f>Beschrieb!C11</f>
        <v>VRB Brakel</v>
      </c>
      <c r="G65" s="150"/>
      <c r="H65" s="150"/>
      <c r="I65" s="150"/>
      <c r="J65" s="150"/>
      <c r="K65" s="150"/>
      <c r="L65" s="150"/>
      <c r="M65" s="43" t="s">
        <v>83</v>
      </c>
      <c r="N65" s="150" t="str">
        <f>Beschrieb!C12</f>
        <v>BVRS Cham</v>
      </c>
      <c r="O65" s="150"/>
      <c r="P65" s="150"/>
      <c r="Q65" s="150"/>
      <c r="R65" s="150"/>
      <c r="S65" s="150"/>
      <c r="T65" s="151" t="str">
        <f>Beschrieb!I9</f>
        <v>BRSG Bürstadt</v>
      </c>
      <c r="U65" s="151"/>
      <c r="V65" s="151"/>
      <c r="W65" s="151"/>
      <c r="X65" s="151"/>
      <c r="Y65" s="151" t="str">
        <f>Beschrieb!C16</f>
        <v>Gundolf Heyne</v>
      </c>
      <c r="Z65" s="151"/>
      <c r="AA65" s="151"/>
      <c r="AB65" s="151"/>
      <c r="AC65" s="151"/>
      <c r="AD65" s="49"/>
      <c r="AE65" s="152">
        <v>7</v>
      </c>
      <c r="AF65" s="152"/>
      <c r="AG65" s="45" t="s">
        <v>83</v>
      </c>
      <c r="AH65" s="153">
        <v>10</v>
      </c>
      <c r="AI65" s="153"/>
    </row>
    <row r="66" spans="1:35" ht="3.7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</row>
    <row r="67" spans="1:35" ht="11.25" customHeight="1">
      <c r="A67" s="42">
        <v>46</v>
      </c>
      <c r="B67" s="148" t="s">
        <v>89</v>
      </c>
      <c r="C67" s="148"/>
      <c r="D67" s="149">
        <v>1</v>
      </c>
      <c r="E67" s="149"/>
      <c r="F67" s="150" t="str">
        <f>Beschrieb!G7</f>
        <v>1.SC Gießen-Sachsenhausen</v>
      </c>
      <c r="G67" s="150"/>
      <c r="H67" s="150"/>
      <c r="I67" s="150"/>
      <c r="J67" s="150"/>
      <c r="K67" s="150"/>
      <c r="L67" s="150"/>
      <c r="M67" s="50" t="s">
        <v>83</v>
      </c>
      <c r="N67" s="150" t="str">
        <f>Beschrieb!G8</f>
        <v>BRSG Kyffhäuser</v>
      </c>
      <c r="O67" s="150"/>
      <c r="P67" s="150"/>
      <c r="Q67" s="150"/>
      <c r="R67" s="150"/>
      <c r="S67" s="150"/>
      <c r="T67" s="151" t="str">
        <f>Beschrieb!I10</f>
        <v>BRS Rudolstadt</v>
      </c>
      <c r="U67" s="151"/>
      <c r="V67" s="151"/>
      <c r="W67" s="151"/>
      <c r="X67" s="151"/>
      <c r="Y67" s="151" t="str">
        <f>Beschrieb!G18</f>
        <v>Nane Busmann</v>
      </c>
      <c r="Z67" s="151"/>
      <c r="AA67" s="151"/>
      <c r="AB67" s="151"/>
      <c r="AC67" s="151"/>
      <c r="AD67" s="44"/>
      <c r="AE67" s="152">
        <v>13</v>
      </c>
      <c r="AF67" s="152"/>
      <c r="AG67" s="51" t="s">
        <v>83</v>
      </c>
      <c r="AH67" s="153">
        <v>20</v>
      </c>
      <c r="AI67" s="153"/>
    </row>
    <row r="68" spans="1:35" ht="11.25" customHeight="1">
      <c r="A68" s="46">
        <v>47</v>
      </c>
      <c r="B68" s="148"/>
      <c r="C68" s="148"/>
      <c r="D68" s="149">
        <v>2</v>
      </c>
      <c r="E68" s="149"/>
      <c r="F68" s="150" t="str">
        <f>Beschrieb!E12</f>
        <v>SGR Rendsburg</v>
      </c>
      <c r="G68" s="150"/>
      <c r="H68" s="150"/>
      <c r="I68" s="150"/>
      <c r="J68" s="150"/>
      <c r="K68" s="150"/>
      <c r="L68" s="150"/>
      <c r="M68" s="52" t="s">
        <v>83</v>
      </c>
      <c r="N68" s="150" t="str">
        <f>Beschrieb!G9</f>
        <v>BSG Wilhelmsburg-Harburg</v>
      </c>
      <c r="O68" s="150"/>
      <c r="P68" s="150"/>
      <c r="Q68" s="150"/>
      <c r="R68" s="150"/>
      <c r="S68" s="150"/>
      <c r="T68" s="151" t="str">
        <f>Beschrieb!I11</f>
        <v>BSA Gnarrenburg</v>
      </c>
      <c r="U68" s="151"/>
      <c r="V68" s="151"/>
      <c r="W68" s="151"/>
      <c r="X68" s="151"/>
      <c r="Y68" s="151" t="str">
        <f>Beschrieb!G19</f>
        <v>Hamburg</v>
      </c>
      <c r="Z68" s="151"/>
      <c r="AA68" s="151"/>
      <c r="AB68" s="151"/>
      <c r="AC68" s="151"/>
      <c r="AD68" s="39"/>
      <c r="AE68" s="152">
        <v>20</v>
      </c>
      <c r="AF68" s="152"/>
      <c r="AG68" s="53" t="s">
        <v>83</v>
      </c>
      <c r="AH68" s="153">
        <v>19</v>
      </c>
      <c r="AI68" s="153"/>
    </row>
    <row r="69" spans="1:35" ht="11.25" customHeight="1">
      <c r="A69" s="46">
        <v>48</v>
      </c>
      <c r="B69" s="148"/>
      <c r="C69" s="148"/>
      <c r="D69" s="149">
        <v>3</v>
      </c>
      <c r="E69" s="149"/>
      <c r="F69" s="150" t="str">
        <f>Beschrieb!E11</f>
        <v>VSG Stadthagen</v>
      </c>
      <c r="G69" s="150"/>
      <c r="H69" s="150"/>
      <c r="I69" s="150"/>
      <c r="J69" s="150"/>
      <c r="K69" s="150"/>
      <c r="L69" s="150"/>
      <c r="M69" s="52" t="s">
        <v>83</v>
      </c>
      <c r="N69" s="150" t="str">
        <f>Beschrieb!G10</f>
        <v>BSSV Köthen</v>
      </c>
      <c r="O69" s="150"/>
      <c r="P69" s="150"/>
      <c r="Q69" s="150"/>
      <c r="R69" s="150"/>
      <c r="S69" s="150"/>
      <c r="T69" s="151" t="str">
        <f>Beschrieb!I12</f>
        <v>Reha SG Itzehoe</v>
      </c>
      <c r="U69" s="151"/>
      <c r="V69" s="151"/>
      <c r="W69" s="151"/>
      <c r="X69" s="151"/>
      <c r="Y69" s="151" t="str">
        <f>Beschrieb!C14</f>
        <v>Klaus Dieter Temme</v>
      </c>
      <c r="Z69" s="151"/>
      <c r="AA69" s="151"/>
      <c r="AB69" s="151"/>
      <c r="AC69" s="151"/>
      <c r="AD69" s="39"/>
      <c r="AE69" s="152">
        <v>19</v>
      </c>
      <c r="AF69" s="152"/>
      <c r="AG69" s="53" t="s">
        <v>83</v>
      </c>
      <c r="AH69" s="153">
        <v>17</v>
      </c>
      <c r="AI69" s="153"/>
    </row>
    <row r="70" spans="1:35" ht="11.25" customHeight="1">
      <c r="A70" s="46">
        <v>49</v>
      </c>
      <c r="B70" s="148"/>
      <c r="C70" s="148"/>
      <c r="D70" s="149">
        <v>4</v>
      </c>
      <c r="E70" s="149"/>
      <c r="F70" s="150" t="str">
        <f>Beschrieb!E10</f>
        <v>SV Aerobic Arnstadt</v>
      </c>
      <c r="G70" s="150"/>
      <c r="H70" s="150"/>
      <c r="I70" s="150"/>
      <c r="J70" s="150"/>
      <c r="K70" s="150"/>
      <c r="L70" s="150"/>
      <c r="M70" s="52" t="s">
        <v>83</v>
      </c>
      <c r="N70" s="150" t="str">
        <f>Beschrieb!G11</f>
        <v>frei</v>
      </c>
      <c r="O70" s="150"/>
      <c r="P70" s="150"/>
      <c r="Q70" s="150"/>
      <c r="R70" s="150"/>
      <c r="S70" s="150"/>
      <c r="T70" s="151" t="str">
        <f>Beschrieb!I13</f>
        <v>BSC Kelksterbach</v>
      </c>
      <c r="U70" s="151"/>
      <c r="V70" s="151"/>
      <c r="W70" s="151"/>
      <c r="X70" s="151"/>
      <c r="Y70" s="151" t="str">
        <f>Beschrieb!C15</f>
        <v>Wolfgang Groß</v>
      </c>
      <c r="Z70" s="151"/>
      <c r="AA70" s="151"/>
      <c r="AB70" s="151"/>
      <c r="AC70" s="151"/>
      <c r="AD70" s="39"/>
      <c r="AE70" s="152"/>
      <c r="AF70" s="152"/>
      <c r="AG70" s="53" t="s">
        <v>83</v>
      </c>
      <c r="AH70" s="153"/>
      <c r="AI70" s="153"/>
    </row>
    <row r="71" spans="1:35" ht="11.25" customHeight="1">
      <c r="A71" s="46">
        <v>50</v>
      </c>
      <c r="B71" s="148"/>
      <c r="C71" s="148"/>
      <c r="D71" s="149">
        <v>5</v>
      </c>
      <c r="E71" s="149"/>
      <c r="F71" s="150" t="str">
        <f>Beschrieb!E9</f>
        <v>BSG Langenhaben</v>
      </c>
      <c r="G71" s="150"/>
      <c r="H71" s="150"/>
      <c r="I71" s="150"/>
      <c r="J71" s="150"/>
      <c r="K71" s="150"/>
      <c r="L71" s="150"/>
      <c r="M71" s="52" t="s">
        <v>83</v>
      </c>
      <c r="N71" s="150" t="str">
        <f>Beschrieb!G12</f>
        <v>TV Bischofsheim 2</v>
      </c>
      <c r="O71" s="150"/>
      <c r="P71" s="150"/>
      <c r="Q71" s="150"/>
      <c r="R71" s="150"/>
      <c r="S71" s="150"/>
      <c r="T71" s="151" t="str">
        <f>Beschrieb!L7</f>
        <v>BRSG Kyffhäuser</v>
      </c>
      <c r="U71" s="151"/>
      <c r="V71" s="151"/>
      <c r="W71" s="151"/>
      <c r="X71" s="151"/>
      <c r="Y71" s="151" t="str">
        <f>Beschrieb!C16</f>
        <v>Gundolf Heyne</v>
      </c>
      <c r="Z71" s="151"/>
      <c r="AA71" s="151"/>
      <c r="AB71" s="151"/>
      <c r="AC71" s="151"/>
      <c r="AD71" s="39"/>
      <c r="AE71" s="152">
        <v>13</v>
      </c>
      <c r="AF71" s="152"/>
      <c r="AG71" s="53" t="s">
        <v>83</v>
      </c>
      <c r="AH71" s="153">
        <v>21</v>
      </c>
      <c r="AI71" s="153"/>
    </row>
    <row r="72" spans="1:35" ht="11.25" customHeight="1">
      <c r="A72" s="46">
        <v>51</v>
      </c>
      <c r="B72" s="148"/>
      <c r="C72" s="148"/>
      <c r="D72" s="149">
        <v>6</v>
      </c>
      <c r="E72" s="149"/>
      <c r="F72" s="150" t="str">
        <f>Beschrieb!C7</f>
        <v>V Bischofsheim 1</v>
      </c>
      <c r="G72" s="150"/>
      <c r="H72" s="150"/>
      <c r="I72" s="150"/>
      <c r="J72" s="150"/>
      <c r="K72" s="150"/>
      <c r="L72" s="150"/>
      <c r="M72" s="50" t="s">
        <v>83</v>
      </c>
      <c r="N72" s="150" t="str">
        <f>Beschrieb!E8</f>
        <v>BSC Kelsterbach</v>
      </c>
      <c r="O72" s="150"/>
      <c r="P72" s="150"/>
      <c r="Q72" s="150"/>
      <c r="R72" s="150"/>
      <c r="S72" s="150"/>
      <c r="T72" s="151" t="str">
        <f>Beschrieb!L8</f>
        <v>BSG Wilhelmsburg-H.</v>
      </c>
      <c r="U72" s="151"/>
      <c r="V72" s="151"/>
      <c r="W72" s="151"/>
      <c r="X72" s="151"/>
      <c r="Y72" s="151" t="str">
        <f>Beschrieb!C17</f>
        <v>Corina Beutel</v>
      </c>
      <c r="Z72" s="151"/>
      <c r="AA72" s="151"/>
      <c r="AB72" s="151"/>
      <c r="AC72" s="151"/>
      <c r="AD72" s="39"/>
      <c r="AE72" s="152">
        <v>10</v>
      </c>
      <c r="AF72" s="152"/>
      <c r="AG72" s="51" t="s">
        <v>83</v>
      </c>
      <c r="AH72" s="153">
        <v>0</v>
      </c>
      <c r="AI72" s="153"/>
    </row>
    <row r="73" spans="1:35" ht="11.25" customHeight="1">
      <c r="A73" s="46">
        <v>52</v>
      </c>
      <c r="B73" s="148"/>
      <c r="C73" s="148"/>
      <c r="D73" s="149">
        <v>7</v>
      </c>
      <c r="E73" s="149"/>
      <c r="F73" s="150" t="str">
        <f>Beschrieb!C8</f>
        <v>TSV Iggelheim</v>
      </c>
      <c r="G73" s="150"/>
      <c r="H73" s="150"/>
      <c r="I73" s="150"/>
      <c r="J73" s="150"/>
      <c r="K73" s="150"/>
      <c r="L73" s="150"/>
      <c r="M73" s="52" t="s">
        <v>83</v>
      </c>
      <c r="N73" s="150" t="str">
        <f>Beschrieb!E7</f>
        <v>BVS Tempelhof-Schö.</v>
      </c>
      <c r="O73" s="150"/>
      <c r="P73" s="150"/>
      <c r="Q73" s="150"/>
      <c r="R73" s="150"/>
      <c r="S73" s="150"/>
      <c r="T73" s="151" t="str">
        <f>Beschrieb!L9</f>
        <v>TV Bischofsheim</v>
      </c>
      <c r="U73" s="151"/>
      <c r="V73" s="151"/>
      <c r="W73" s="151"/>
      <c r="X73" s="151"/>
      <c r="Y73" s="151" t="str">
        <f>Beschrieb!C18</f>
        <v>Frank Reimann</v>
      </c>
      <c r="Z73" s="151"/>
      <c r="AA73" s="151"/>
      <c r="AB73" s="151"/>
      <c r="AC73" s="151"/>
      <c r="AD73" s="39"/>
      <c r="AE73" s="152">
        <v>19</v>
      </c>
      <c r="AF73" s="152"/>
      <c r="AG73" s="53" t="s">
        <v>83</v>
      </c>
      <c r="AH73" s="153">
        <v>19</v>
      </c>
      <c r="AI73" s="153"/>
    </row>
    <row r="74" spans="1:35" ht="11.25" customHeight="1">
      <c r="A74" s="46">
        <v>53</v>
      </c>
      <c r="B74" s="148"/>
      <c r="C74" s="148"/>
      <c r="D74" s="149">
        <v>8</v>
      </c>
      <c r="E74" s="149"/>
      <c r="F74" s="150" t="str">
        <f>Beschrieb!C9</f>
        <v>HK 85 Köthen</v>
      </c>
      <c r="G74" s="150"/>
      <c r="H74" s="150"/>
      <c r="I74" s="150"/>
      <c r="J74" s="150"/>
      <c r="K74" s="150"/>
      <c r="L74" s="150"/>
      <c r="M74" s="52" t="s">
        <v>83</v>
      </c>
      <c r="N74" s="150" t="str">
        <f>Beschrieb!C12</f>
        <v>BVRS Cham</v>
      </c>
      <c r="O74" s="150"/>
      <c r="P74" s="150"/>
      <c r="Q74" s="150"/>
      <c r="R74" s="150"/>
      <c r="S74" s="150"/>
      <c r="T74" s="151" t="str">
        <f>Beschrieb!L10</f>
        <v>BSSV Köthen</v>
      </c>
      <c r="U74" s="151"/>
      <c r="V74" s="151"/>
      <c r="W74" s="151"/>
      <c r="X74" s="151"/>
      <c r="Y74" s="151" t="str">
        <f>Beschrieb!C19</f>
        <v>K.-H. Schmid</v>
      </c>
      <c r="Z74" s="151"/>
      <c r="AA74" s="151"/>
      <c r="AB74" s="151"/>
      <c r="AC74" s="151"/>
      <c r="AD74" s="39"/>
      <c r="AE74" s="152">
        <v>5</v>
      </c>
      <c r="AF74" s="152"/>
      <c r="AG74" s="53" t="s">
        <v>83</v>
      </c>
      <c r="AH74" s="153">
        <v>19</v>
      </c>
      <c r="AI74" s="153"/>
    </row>
    <row r="75" spans="1:35" ht="11.25" customHeight="1">
      <c r="A75" s="48">
        <v>54</v>
      </c>
      <c r="B75" s="148"/>
      <c r="C75" s="148"/>
      <c r="D75" s="149">
        <v>9</v>
      </c>
      <c r="E75" s="149"/>
      <c r="F75" s="150" t="str">
        <f>Beschrieb!C10</f>
        <v>VSV Kemnath</v>
      </c>
      <c r="G75" s="150"/>
      <c r="H75" s="150"/>
      <c r="I75" s="150"/>
      <c r="J75" s="150"/>
      <c r="K75" s="150"/>
      <c r="L75" s="150"/>
      <c r="M75" s="52" t="s">
        <v>83</v>
      </c>
      <c r="N75" s="150" t="str">
        <f>Beschrieb!C11</f>
        <v>VRB Brakel</v>
      </c>
      <c r="O75" s="150"/>
      <c r="P75" s="150"/>
      <c r="Q75" s="150"/>
      <c r="R75" s="150"/>
      <c r="S75" s="150"/>
      <c r="T75" s="151" t="str">
        <f>Beschrieb!L11</f>
        <v>SV Aerobic-Arnstadt</v>
      </c>
      <c r="U75" s="151"/>
      <c r="V75" s="151"/>
      <c r="W75" s="151"/>
      <c r="X75" s="151"/>
      <c r="Y75" s="151" t="str">
        <f>Beschrieb!G14</f>
        <v>Angelik Schmid</v>
      </c>
      <c r="Z75" s="151"/>
      <c r="AA75" s="151"/>
      <c r="AB75" s="151"/>
      <c r="AC75" s="151"/>
      <c r="AD75" s="49"/>
      <c r="AE75" s="152">
        <v>7</v>
      </c>
      <c r="AF75" s="152"/>
      <c r="AG75" s="53" t="s">
        <v>83</v>
      </c>
      <c r="AH75" s="153">
        <v>18</v>
      </c>
      <c r="AI75" s="153"/>
    </row>
    <row r="76" spans="1:35" ht="3.75" customHeight="1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</row>
    <row r="77" spans="1:35" ht="11.25" customHeight="1">
      <c r="A77" s="42">
        <v>55</v>
      </c>
      <c r="B77" s="148" t="s">
        <v>90</v>
      </c>
      <c r="C77" s="148"/>
      <c r="D77" s="149">
        <v>1</v>
      </c>
      <c r="E77" s="149"/>
      <c r="F77" s="150" t="str">
        <f>Beschrieb!E12</f>
        <v>SGR Rendsburg</v>
      </c>
      <c r="G77" s="150"/>
      <c r="H77" s="150"/>
      <c r="I77" s="150"/>
      <c r="J77" s="150"/>
      <c r="K77" s="150"/>
      <c r="L77" s="150"/>
      <c r="M77" s="50" t="s">
        <v>83</v>
      </c>
      <c r="N77" s="150" t="str">
        <f>Beschrieb!G7</f>
        <v>1.SC Gießen-Sachsenhausen</v>
      </c>
      <c r="O77" s="150"/>
      <c r="P77" s="150"/>
      <c r="Q77" s="150"/>
      <c r="R77" s="150"/>
      <c r="S77" s="150"/>
      <c r="T77" s="151" t="str">
        <f>Beschrieb!L12</f>
        <v>frei</v>
      </c>
      <c r="U77" s="151"/>
      <c r="V77" s="151"/>
      <c r="W77" s="151"/>
      <c r="X77" s="151"/>
      <c r="Y77" s="151" t="str">
        <f>Beschrieb!C16</f>
        <v>Gundolf Heyne</v>
      </c>
      <c r="Z77" s="151"/>
      <c r="AA77" s="151"/>
      <c r="AB77" s="151"/>
      <c r="AC77" s="151"/>
      <c r="AD77" s="44"/>
      <c r="AE77" s="152">
        <v>21</v>
      </c>
      <c r="AF77" s="152"/>
      <c r="AG77" s="51" t="s">
        <v>83</v>
      </c>
      <c r="AH77" s="153">
        <v>19</v>
      </c>
      <c r="AI77" s="153"/>
    </row>
    <row r="78" spans="1:35" ht="11.25" customHeight="1">
      <c r="A78" s="46">
        <v>56</v>
      </c>
      <c r="B78" s="148"/>
      <c r="C78" s="148"/>
      <c r="D78" s="149">
        <v>2</v>
      </c>
      <c r="E78" s="149"/>
      <c r="F78" s="150" t="str">
        <f>Beschrieb!E11</f>
        <v>VSG Stadthagen</v>
      </c>
      <c r="G78" s="150"/>
      <c r="H78" s="150"/>
      <c r="I78" s="150"/>
      <c r="J78" s="150"/>
      <c r="K78" s="150"/>
      <c r="L78" s="150"/>
      <c r="M78" s="52" t="s">
        <v>83</v>
      </c>
      <c r="N78" s="150" t="str">
        <f>Beschrieb!G8</f>
        <v>BRSG Kyffhäuser</v>
      </c>
      <c r="O78" s="150"/>
      <c r="P78" s="150"/>
      <c r="Q78" s="150"/>
      <c r="R78" s="150"/>
      <c r="S78" s="150"/>
      <c r="T78" s="151" t="str">
        <f>Beschrieb!L13</f>
        <v>frei</v>
      </c>
      <c r="U78" s="151"/>
      <c r="V78" s="151"/>
      <c r="W78" s="151"/>
      <c r="X78" s="151"/>
      <c r="Y78" s="151" t="str">
        <f>Beschrieb!C17</f>
        <v>Corina Beutel</v>
      </c>
      <c r="Z78" s="151"/>
      <c r="AA78" s="151"/>
      <c r="AB78" s="151"/>
      <c r="AC78" s="151"/>
      <c r="AD78" s="47"/>
      <c r="AE78" s="152">
        <v>16</v>
      </c>
      <c r="AF78" s="152"/>
      <c r="AG78" s="53" t="s">
        <v>83</v>
      </c>
      <c r="AH78" s="153">
        <v>22</v>
      </c>
      <c r="AI78" s="153"/>
    </row>
    <row r="79" spans="1:35" ht="11.25" customHeight="1">
      <c r="A79" s="46">
        <v>57</v>
      </c>
      <c r="B79" s="148"/>
      <c r="C79" s="148"/>
      <c r="D79" s="149">
        <v>3</v>
      </c>
      <c r="E79" s="149"/>
      <c r="F79" s="150" t="str">
        <f>Beschrieb!E10</f>
        <v>SV Aerobic Arnstadt</v>
      </c>
      <c r="G79" s="150"/>
      <c r="H79" s="150"/>
      <c r="I79" s="150"/>
      <c r="J79" s="150"/>
      <c r="K79" s="150"/>
      <c r="L79" s="150"/>
      <c r="M79" s="52" t="s">
        <v>83</v>
      </c>
      <c r="N79" s="150" t="str">
        <f>Beschrieb!G9</f>
        <v>BSG Wilhelmsburg-Harburg</v>
      </c>
      <c r="O79" s="150"/>
      <c r="P79" s="150"/>
      <c r="Q79" s="150"/>
      <c r="R79" s="150"/>
      <c r="S79" s="150"/>
      <c r="T79" s="151" t="str">
        <f>Beschrieb!I7</f>
        <v>BSV Tempelhof-Schö.</v>
      </c>
      <c r="U79" s="151"/>
      <c r="V79" s="151"/>
      <c r="W79" s="151"/>
      <c r="X79" s="151"/>
      <c r="Y79" s="151" t="str">
        <f>Beschrieb!C18</f>
        <v>Frank Reimann</v>
      </c>
      <c r="Z79" s="151"/>
      <c r="AA79" s="151"/>
      <c r="AB79" s="151"/>
      <c r="AC79" s="151"/>
      <c r="AD79" s="47"/>
      <c r="AE79" s="152">
        <v>18</v>
      </c>
      <c r="AF79" s="152"/>
      <c r="AG79" s="53" t="s">
        <v>83</v>
      </c>
      <c r="AH79" s="153">
        <v>19</v>
      </c>
      <c r="AI79" s="153"/>
    </row>
    <row r="80" spans="1:35" ht="11.25" customHeight="1">
      <c r="A80" s="46">
        <v>58</v>
      </c>
      <c r="B80" s="148"/>
      <c r="C80" s="148"/>
      <c r="D80" s="149">
        <v>4</v>
      </c>
      <c r="E80" s="149"/>
      <c r="F80" s="150" t="str">
        <f>Beschrieb!E9</f>
        <v>BSG Langenhaben</v>
      </c>
      <c r="G80" s="150"/>
      <c r="H80" s="150"/>
      <c r="I80" s="150"/>
      <c r="J80" s="150"/>
      <c r="K80" s="150"/>
      <c r="L80" s="150"/>
      <c r="M80" s="52" t="s">
        <v>83</v>
      </c>
      <c r="N80" s="150" t="str">
        <f>Beschrieb!G10</f>
        <v>BSSV Köthen</v>
      </c>
      <c r="O80" s="150"/>
      <c r="P80" s="150"/>
      <c r="Q80" s="150"/>
      <c r="R80" s="150"/>
      <c r="S80" s="150"/>
      <c r="T80" s="151" t="str">
        <f>Beschrieb!I8</f>
        <v>BSG Langenhagen</v>
      </c>
      <c r="U80" s="151"/>
      <c r="V80" s="151"/>
      <c r="W80" s="151"/>
      <c r="X80" s="151"/>
      <c r="Y80" s="151" t="str">
        <f>Beschrieb!C19</f>
        <v>K.-H. Schmid</v>
      </c>
      <c r="Z80" s="151"/>
      <c r="AA80" s="151"/>
      <c r="AB80" s="151"/>
      <c r="AC80" s="151"/>
      <c r="AD80" s="47"/>
      <c r="AE80" s="152">
        <v>17</v>
      </c>
      <c r="AF80" s="152"/>
      <c r="AG80" s="53" t="s">
        <v>83</v>
      </c>
      <c r="AH80" s="153">
        <v>18</v>
      </c>
      <c r="AI80" s="153"/>
    </row>
    <row r="81" spans="1:35" ht="11.25" customHeight="1">
      <c r="A81" s="46">
        <v>59</v>
      </c>
      <c r="B81" s="148"/>
      <c r="C81" s="148"/>
      <c r="D81" s="149">
        <v>5</v>
      </c>
      <c r="E81" s="149"/>
      <c r="F81" s="150" t="str">
        <f>Beschrieb!E8</f>
        <v>BSC Kelsterbach</v>
      </c>
      <c r="G81" s="150"/>
      <c r="H81" s="150"/>
      <c r="I81" s="150"/>
      <c r="J81" s="150"/>
      <c r="K81" s="150"/>
      <c r="L81" s="150"/>
      <c r="M81" s="52" t="s">
        <v>83</v>
      </c>
      <c r="N81" s="150" t="str">
        <f>Beschrieb!G11</f>
        <v>frei</v>
      </c>
      <c r="O81" s="150"/>
      <c r="P81" s="150"/>
      <c r="Q81" s="150"/>
      <c r="R81" s="150"/>
      <c r="S81" s="150"/>
      <c r="T81" s="151" t="str">
        <f>Beschrieb!I9</f>
        <v>BRSG Bürstadt</v>
      </c>
      <c r="U81" s="151"/>
      <c r="V81" s="151"/>
      <c r="W81" s="151"/>
      <c r="X81" s="151"/>
      <c r="Y81" s="151" t="str">
        <f>Beschrieb!G14</f>
        <v>Angelik Schmid</v>
      </c>
      <c r="Z81" s="151"/>
      <c r="AA81" s="151"/>
      <c r="AB81" s="151"/>
      <c r="AC81" s="151"/>
      <c r="AD81" s="47"/>
      <c r="AE81" s="152"/>
      <c r="AF81" s="152"/>
      <c r="AG81" s="53" t="s">
        <v>83</v>
      </c>
      <c r="AH81" s="153"/>
      <c r="AI81" s="153"/>
    </row>
    <row r="82" spans="1:35" ht="11.25" customHeight="1">
      <c r="A82" s="46">
        <v>60</v>
      </c>
      <c r="B82" s="148"/>
      <c r="C82" s="148"/>
      <c r="D82" s="149">
        <v>6</v>
      </c>
      <c r="E82" s="149"/>
      <c r="F82" s="150" t="str">
        <f>Beschrieb!E7</f>
        <v>BVS Tempelhof-Schö.</v>
      </c>
      <c r="G82" s="150"/>
      <c r="H82" s="150"/>
      <c r="I82" s="150"/>
      <c r="J82" s="150"/>
      <c r="K82" s="150"/>
      <c r="L82" s="150"/>
      <c r="M82" s="50" t="s">
        <v>83</v>
      </c>
      <c r="N82" s="150" t="str">
        <f>Beschrieb!G12</f>
        <v>TV Bischofsheim 2</v>
      </c>
      <c r="O82" s="150"/>
      <c r="P82" s="150"/>
      <c r="Q82" s="150"/>
      <c r="R82" s="150"/>
      <c r="S82" s="150"/>
      <c r="T82" s="151" t="str">
        <f>Beschrieb!I10</f>
        <v>BRS Rudolstadt</v>
      </c>
      <c r="U82" s="151"/>
      <c r="V82" s="151"/>
      <c r="W82" s="151"/>
      <c r="X82" s="151"/>
      <c r="Y82" s="151" t="str">
        <f>Beschrieb!G15</f>
        <v>Helga Plötz</v>
      </c>
      <c r="Z82" s="151"/>
      <c r="AA82" s="151"/>
      <c r="AB82" s="151"/>
      <c r="AC82" s="151"/>
      <c r="AD82" s="47"/>
      <c r="AE82" s="152">
        <v>16</v>
      </c>
      <c r="AF82" s="152"/>
      <c r="AG82" s="51" t="s">
        <v>83</v>
      </c>
      <c r="AH82" s="153">
        <v>11</v>
      </c>
      <c r="AI82" s="153"/>
    </row>
    <row r="83" spans="1:35" ht="11.25" customHeight="1">
      <c r="A83" s="46">
        <v>61</v>
      </c>
      <c r="B83" s="148"/>
      <c r="C83" s="148"/>
      <c r="D83" s="149">
        <v>7</v>
      </c>
      <c r="E83" s="149"/>
      <c r="F83" s="150" t="str">
        <f>Beschrieb!C7</f>
        <v>V Bischofsheim 1</v>
      </c>
      <c r="G83" s="150"/>
      <c r="H83" s="150"/>
      <c r="I83" s="150"/>
      <c r="J83" s="150"/>
      <c r="K83" s="150"/>
      <c r="L83" s="150"/>
      <c r="M83" s="52" t="s">
        <v>83</v>
      </c>
      <c r="N83" s="150" t="str">
        <f>Beschrieb!C12</f>
        <v>BVRS Cham</v>
      </c>
      <c r="O83" s="150"/>
      <c r="P83" s="150"/>
      <c r="Q83" s="150"/>
      <c r="R83" s="150"/>
      <c r="S83" s="150"/>
      <c r="T83" s="151" t="str">
        <f>Beschrieb!I11</f>
        <v>BSA Gnarrenburg</v>
      </c>
      <c r="U83" s="151"/>
      <c r="V83" s="151"/>
      <c r="W83" s="151"/>
      <c r="X83" s="151"/>
      <c r="Y83" s="151" t="str">
        <f>Beschrieb!G16</f>
        <v>Günter Falkenstern</v>
      </c>
      <c r="Z83" s="151"/>
      <c r="AA83" s="151"/>
      <c r="AB83" s="151"/>
      <c r="AC83" s="151"/>
      <c r="AD83" s="47"/>
      <c r="AE83" s="152">
        <v>5</v>
      </c>
      <c r="AF83" s="152"/>
      <c r="AG83" s="53" t="s">
        <v>83</v>
      </c>
      <c r="AH83" s="153">
        <v>12</v>
      </c>
      <c r="AI83" s="153"/>
    </row>
    <row r="84" spans="1:35" ht="11.25" customHeight="1">
      <c r="A84" s="46">
        <v>62</v>
      </c>
      <c r="B84" s="148"/>
      <c r="C84" s="148"/>
      <c r="D84" s="149">
        <v>8</v>
      </c>
      <c r="E84" s="149"/>
      <c r="F84" s="150" t="str">
        <f>Beschrieb!C8</f>
        <v>TSV Iggelheim</v>
      </c>
      <c r="G84" s="150"/>
      <c r="H84" s="150"/>
      <c r="I84" s="150"/>
      <c r="J84" s="150"/>
      <c r="K84" s="150"/>
      <c r="L84" s="150"/>
      <c r="M84" s="52" t="s">
        <v>83</v>
      </c>
      <c r="N84" s="150" t="str">
        <f>Beschrieb!C11</f>
        <v>VRB Brakel</v>
      </c>
      <c r="O84" s="150"/>
      <c r="P84" s="150"/>
      <c r="Q84" s="150"/>
      <c r="R84" s="150"/>
      <c r="S84" s="150"/>
      <c r="T84" s="151" t="str">
        <f>Beschrieb!I12</f>
        <v>Reha SG Itzehoe</v>
      </c>
      <c r="U84" s="151"/>
      <c r="V84" s="151"/>
      <c r="W84" s="151"/>
      <c r="X84" s="151"/>
      <c r="Y84" s="151" t="str">
        <f>Beschrieb!G17</f>
        <v>Günter Herbolsheimer</v>
      </c>
      <c r="Z84" s="151"/>
      <c r="AA84" s="151"/>
      <c r="AB84" s="151"/>
      <c r="AC84" s="151"/>
      <c r="AD84" s="47"/>
      <c r="AE84" s="152">
        <v>16</v>
      </c>
      <c r="AF84" s="152"/>
      <c r="AG84" s="53" t="s">
        <v>83</v>
      </c>
      <c r="AH84" s="153">
        <v>18</v>
      </c>
      <c r="AI84" s="153"/>
    </row>
    <row r="85" spans="1:35" ht="11.25" customHeight="1">
      <c r="A85" s="48">
        <v>63</v>
      </c>
      <c r="B85" s="148"/>
      <c r="C85" s="148"/>
      <c r="D85" s="149">
        <v>9</v>
      </c>
      <c r="E85" s="149"/>
      <c r="F85" s="150" t="str">
        <f>Beschrieb!C9</f>
        <v>HK 85 Köthen</v>
      </c>
      <c r="G85" s="150"/>
      <c r="H85" s="150"/>
      <c r="I85" s="150"/>
      <c r="J85" s="150"/>
      <c r="K85" s="150"/>
      <c r="L85" s="150"/>
      <c r="M85" s="52" t="s">
        <v>83</v>
      </c>
      <c r="N85" s="150" t="str">
        <f>Beschrieb!C10</f>
        <v>VSV Kemnath</v>
      </c>
      <c r="O85" s="150"/>
      <c r="P85" s="150"/>
      <c r="Q85" s="150"/>
      <c r="R85" s="150"/>
      <c r="S85" s="150"/>
      <c r="T85" s="151" t="str">
        <f>Beschrieb!I13</f>
        <v>BSC Kelksterbach</v>
      </c>
      <c r="U85" s="151"/>
      <c r="V85" s="151"/>
      <c r="W85" s="151"/>
      <c r="X85" s="151"/>
      <c r="Y85" s="151" t="str">
        <f>Beschrieb!G18</f>
        <v>Nane Busmann</v>
      </c>
      <c r="Z85" s="151"/>
      <c r="AA85" s="151"/>
      <c r="AB85" s="151"/>
      <c r="AC85" s="151"/>
      <c r="AD85" s="49"/>
      <c r="AE85" s="152">
        <v>18</v>
      </c>
      <c r="AF85" s="152"/>
      <c r="AG85" s="53" t="s">
        <v>83</v>
      </c>
      <c r="AH85" s="153">
        <v>16</v>
      </c>
      <c r="AI85" s="153"/>
    </row>
    <row r="86" spans="1:35" ht="3.75" customHeight="1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</row>
    <row r="87" spans="1:35" ht="11.25" customHeight="1">
      <c r="A87" s="42">
        <v>64</v>
      </c>
      <c r="B87" s="148" t="s">
        <v>91</v>
      </c>
      <c r="C87" s="148"/>
      <c r="D87" s="149">
        <v>1</v>
      </c>
      <c r="E87" s="149"/>
      <c r="F87" s="150" t="str">
        <f>Beschrieb!E11</f>
        <v>VSG Stadthagen</v>
      </c>
      <c r="G87" s="150"/>
      <c r="H87" s="150"/>
      <c r="I87" s="150"/>
      <c r="J87" s="150"/>
      <c r="K87" s="150"/>
      <c r="L87" s="150"/>
      <c r="M87" s="50" t="s">
        <v>83</v>
      </c>
      <c r="N87" s="150" t="str">
        <f>Beschrieb!E12</f>
        <v>SGR Rendsburg</v>
      </c>
      <c r="O87" s="150"/>
      <c r="P87" s="150"/>
      <c r="Q87" s="150"/>
      <c r="R87" s="150"/>
      <c r="S87" s="150"/>
      <c r="T87" s="151" t="str">
        <f>Beschrieb!L7</f>
        <v>BRSG Kyffhäuser</v>
      </c>
      <c r="U87" s="151"/>
      <c r="V87" s="151"/>
      <c r="W87" s="151"/>
      <c r="X87" s="151"/>
      <c r="Y87" s="151" t="str">
        <f>Beschrieb!G14</f>
        <v>Angelik Schmid</v>
      </c>
      <c r="Z87" s="151"/>
      <c r="AA87" s="151"/>
      <c r="AB87" s="151"/>
      <c r="AC87" s="151"/>
      <c r="AD87" s="44"/>
      <c r="AE87" s="152">
        <v>17</v>
      </c>
      <c r="AF87" s="152"/>
      <c r="AG87" s="51" t="s">
        <v>83</v>
      </c>
      <c r="AH87" s="153">
        <v>21</v>
      </c>
      <c r="AI87" s="153"/>
    </row>
    <row r="88" spans="1:35" ht="11.25" customHeight="1">
      <c r="A88" s="46">
        <v>65</v>
      </c>
      <c r="B88" s="148"/>
      <c r="C88" s="148"/>
      <c r="D88" s="149">
        <v>2</v>
      </c>
      <c r="E88" s="149"/>
      <c r="F88" s="150" t="str">
        <f>Beschrieb!E10</f>
        <v>SV Aerobic Arnstadt</v>
      </c>
      <c r="G88" s="150"/>
      <c r="H88" s="150"/>
      <c r="I88" s="150"/>
      <c r="J88" s="150"/>
      <c r="K88" s="150"/>
      <c r="L88" s="150"/>
      <c r="M88" s="52" t="s">
        <v>83</v>
      </c>
      <c r="N88" s="150" t="str">
        <f>Beschrieb!G7</f>
        <v>1.SC Gießen-Sachsenhausen</v>
      </c>
      <c r="O88" s="150"/>
      <c r="P88" s="150"/>
      <c r="Q88" s="150"/>
      <c r="R88" s="150"/>
      <c r="S88" s="150"/>
      <c r="T88" s="151" t="str">
        <f>Beschrieb!L8</f>
        <v>BSG Wilhelmsburg-H.</v>
      </c>
      <c r="U88" s="151"/>
      <c r="V88" s="151"/>
      <c r="W88" s="151"/>
      <c r="X88" s="151"/>
      <c r="Y88" s="151" t="str">
        <f>Beschrieb!G15</f>
        <v>Helga Plötz</v>
      </c>
      <c r="Z88" s="151"/>
      <c r="AA88" s="151"/>
      <c r="AB88" s="151"/>
      <c r="AC88" s="151"/>
      <c r="AD88" s="47"/>
      <c r="AE88" s="152">
        <v>21</v>
      </c>
      <c r="AF88" s="152"/>
      <c r="AG88" s="53" t="s">
        <v>83</v>
      </c>
      <c r="AH88" s="153">
        <v>18</v>
      </c>
      <c r="AI88" s="153"/>
    </row>
    <row r="89" spans="1:35" ht="11.25" customHeight="1">
      <c r="A89" s="46">
        <v>66</v>
      </c>
      <c r="B89" s="148"/>
      <c r="C89" s="148"/>
      <c r="D89" s="149">
        <v>3</v>
      </c>
      <c r="E89" s="149"/>
      <c r="F89" s="150" t="str">
        <f>Beschrieb!E9</f>
        <v>BSG Langenhaben</v>
      </c>
      <c r="G89" s="150"/>
      <c r="H89" s="150"/>
      <c r="I89" s="150"/>
      <c r="J89" s="150"/>
      <c r="K89" s="150"/>
      <c r="L89" s="150"/>
      <c r="M89" s="52" t="s">
        <v>83</v>
      </c>
      <c r="N89" s="150" t="str">
        <f>Beschrieb!G8</f>
        <v>BRSG Kyffhäuser</v>
      </c>
      <c r="O89" s="150"/>
      <c r="P89" s="150"/>
      <c r="Q89" s="150"/>
      <c r="R89" s="150"/>
      <c r="S89" s="150"/>
      <c r="T89" s="151" t="str">
        <f>Beschrieb!L9</f>
        <v>TV Bischofsheim</v>
      </c>
      <c r="U89" s="151"/>
      <c r="V89" s="151"/>
      <c r="W89" s="151"/>
      <c r="X89" s="151"/>
      <c r="Y89" s="151" t="str">
        <f>Beschrieb!G16</f>
        <v>Günter Falkenstern</v>
      </c>
      <c r="Z89" s="151"/>
      <c r="AA89" s="151"/>
      <c r="AB89" s="151"/>
      <c r="AC89" s="151"/>
      <c r="AD89" s="47"/>
      <c r="AE89" s="152">
        <v>17</v>
      </c>
      <c r="AF89" s="152"/>
      <c r="AG89" s="53" t="s">
        <v>83</v>
      </c>
      <c r="AH89" s="153">
        <v>16</v>
      </c>
      <c r="AI89" s="153"/>
    </row>
    <row r="90" spans="1:35" ht="11.25" customHeight="1">
      <c r="A90" s="46">
        <v>67</v>
      </c>
      <c r="B90" s="148"/>
      <c r="C90" s="148"/>
      <c r="D90" s="149">
        <v>4</v>
      </c>
      <c r="E90" s="149"/>
      <c r="F90" s="150" t="str">
        <f>Beschrieb!E8</f>
        <v>BSC Kelsterbach</v>
      </c>
      <c r="G90" s="150"/>
      <c r="H90" s="150"/>
      <c r="I90" s="150"/>
      <c r="J90" s="150"/>
      <c r="K90" s="150"/>
      <c r="L90" s="150"/>
      <c r="M90" s="52" t="s">
        <v>83</v>
      </c>
      <c r="N90" s="150" t="str">
        <f>Beschrieb!G9</f>
        <v>BSG Wilhelmsburg-Harburg</v>
      </c>
      <c r="O90" s="150"/>
      <c r="P90" s="150"/>
      <c r="Q90" s="150"/>
      <c r="R90" s="150"/>
      <c r="S90" s="150"/>
      <c r="T90" s="151" t="str">
        <f>Beschrieb!L10</f>
        <v>BSSV Köthen</v>
      </c>
      <c r="U90" s="151"/>
      <c r="V90" s="151"/>
      <c r="W90" s="151"/>
      <c r="X90" s="151"/>
      <c r="Y90" s="151" t="str">
        <f>Beschrieb!G17</f>
        <v>Günter Herbolsheimer</v>
      </c>
      <c r="Z90" s="151"/>
      <c r="AA90" s="151"/>
      <c r="AB90" s="151"/>
      <c r="AC90" s="151"/>
      <c r="AD90" s="47"/>
      <c r="AE90" s="152">
        <v>0</v>
      </c>
      <c r="AF90" s="152"/>
      <c r="AG90" s="53" t="s">
        <v>83</v>
      </c>
      <c r="AH90" s="153">
        <v>10</v>
      </c>
      <c r="AI90" s="153"/>
    </row>
    <row r="91" spans="1:35" ht="11.25" customHeight="1">
      <c r="A91" s="46">
        <v>68</v>
      </c>
      <c r="B91" s="148"/>
      <c r="C91" s="148"/>
      <c r="D91" s="149">
        <v>5</v>
      </c>
      <c r="E91" s="149"/>
      <c r="F91" s="150" t="str">
        <f>Beschrieb!E7</f>
        <v>BVS Tempelhof-Schö.</v>
      </c>
      <c r="G91" s="150"/>
      <c r="H91" s="150"/>
      <c r="I91" s="150"/>
      <c r="J91" s="150"/>
      <c r="K91" s="150"/>
      <c r="L91" s="150"/>
      <c r="M91" s="52" t="s">
        <v>83</v>
      </c>
      <c r="N91" s="150" t="str">
        <f>Beschrieb!G10</f>
        <v>BSSV Köthen</v>
      </c>
      <c r="O91" s="150"/>
      <c r="P91" s="150"/>
      <c r="Q91" s="150"/>
      <c r="R91" s="150"/>
      <c r="S91" s="150"/>
      <c r="T91" s="151" t="str">
        <f>Beschrieb!L11</f>
        <v>SV Aerobic-Arnstadt</v>
      </c>
      <c r="U91" s="151"/>
      <c r="V91" s="151"/>
      <c r="W91" s="151"/>
      <c r="X91" s="151"/>
      <c r="Y91" s="151" t="str">
        <f>Beschrieb!G18</f>
        <v>Nane Busmann</v>
      </c>
      <c r="Z91" s="151"/>
      <c r="AA91" s="151"/>
      <c r="AB91" s="151"/>
      <c r="AC91" s="151"/>
      <c r="AD91" s="47"/>
      <c r="AE91" s="152">
        <v>17</v>
      </c>
      <c r="AF91" s="152"/>
      <c r="AG91" s="53" t="s">
        <v>83</v>
      </c>
      <c r="AH91" s="153">
        <v>11</v>
      </c>
      <c r="AI91" s="153"/>
    </row>
    <row r="92" spans="1:35" ht="11.25" customHeight="1">
      <c r="A92" s="46">
        <v>69</v>
      </c>
      <c r="B92" s="148"/>
      <c r="C92" s="148"/>
      <c r="D92" s="149">
        <v>6</v>
      </c>
      <c r="E92" s="149"/>
      <c r="F92" s="150" t="str">
        <f>Beschrieb!C12</f>
        <v>BVRS Cham</v>
      </c>
      <c r="G92" s="150"/>
      <c r="H92" s="150"/>
      <c r="I92" s="150"/>
      <c r="J92" s="150"/>
      <c r="K92" s="150"/>
      <c r="L92" s="150"/>
      <c r="M92" s="50" t="s">
        <v>83</v>
      </c>
      <c r="N92" s="150" t="str">
        <f>Beschrieb!G11</f>
        <v>frei</v>
      </c>
      <c r="O92" s="150"/>
      <c r="P92" s="150"/>
      <c r="Q92" s="150"/>
      <c r="R92" s="150"/>
      <c r="S92" s="150"/>
      <c r="T92" s="151" t="str">
        <f>Beschrieb!L12</f>
        <v>frei</v>
      </c>
      <c r="U92" s="151"/>
      <c r="V92" s="151"/>
      <c r="W92" s="151"/>
      <c r="X92" s="151"/>
      <c r="Y92" s="151" t="str">
        <f>Beschrieb!G19</f>
        <v>Hamburg</v>
      </c>
      <c r="Z92" s="151"/>
      <c r="AA92" s="151"/>
      <c r="AB92" s="151"/>
      <c r="AC92" s="151"/>
      <c r="AD92" s="47"/>
      <c r="AE92" s="152"/>
      <c r="AF92" s="152"/>
      <c r="AG92" s="51" t="s">
        <v>83</v>
      </c>
      <c r="AH92" s="153"/>
      <c r="AI92" s="153"/>
    </row>
    <row r="93" spans="1:35" ht="11.25" customHeight="1">
      <c r="A93" s="46">
        <v>70</v>
      </c>
      <c r="B93" s="148"/>
      <c r="C93" s="148"/>
      <c r="D93" s="149">
        <v>7</v>
      </c>
      <c r="E93" s="149"/>
      <c r="F93" s="150" t="str">
        <f>Beschrieb!C11</f>
        <v>VRB Brakel</v>
      </c>
      <c r="G93" s="150"/>
      <c r="H93" s="150"/>
      <c r="I93" s="150"/>
      <c r="J93" s="150"/>
      <c r="K93" s="150"/>
      <c r="L93" s="150"/>
      <c r="M93" s="52" t="s">
        <v>83</v>
      </c>
      <c r="N93" s="150" t="str">
        <f>Beschrieb!G12</f>
        <v>TV Bischofsheim 2</v>
      </c>
      <c r="O93" s="150"/>
      <c r="P93" s="150"/>
      <c r="Q93" s="150"/>
      <c r="R93" s="150"/>
      <c r="S93" s="150"/>
      <c r="T93" s="151" t="str">
        <f>Beschrieb!L13</f>
        <v>frei</v>
      </c>
      <c r="U93" s="151"/>
      <c r="V93" s="151"/>
      <c r="W93" s="151"/>
      <c r="X93" s="151"/>
      <c r="Y93" s="151" t="str">
        <f>Beschrieb!C14</f>
        <v>Klaus Dieter Temme</v>
      </c>
      <c r="Z93" s="151"/>
      <c r="AA93" s="151"/>
      <c r="AB93" s="151"/>
      <c r="AC93" s="151"/>
      <c r="AD93" s="47"/>
      <c r="AE93" s="152">
        <v>9</v>
      </c>
      <c r="AF93" s="152"/>
      <c r="AG93" s="53" t="s">
        <v>83</v>
      </c>
      <c r="AH93" s="153">
        <v>15</v>
      </c>
      <c r="AI93" s="153"/>
    </row>
    <row r="94" spans="1:35" ht="11.25" customHeight="1">
      <c r="A94" s="46">
        <v>71</v>
      </c>
      <c r="B94" s="148"/>
      <c r="C94" s="148"/>
      <c r="D94" s="149">
        <v>8</v>
      </c>
      <c r="E94" s="149"/>
      <c r="F94" s="150" t="str">
        <f>Beschrieb!C7</f>
        <v>V Bischofsheim 1</v>
      </c>
      <c r="G94" s="150"/>
      <c r="H94" s="150"/>
      <c r="I94" s="150"/>
      <c r="J94" s="150"/>
      <c r="K94" s="150"/>
      <c r="L94" s="150"/>
      <c r="M94" s="52" t="s">
        <v>83</v>
      </c>
      <c r="N94" s="150" t="str">
        <f>Beschrieb!C10</f>
        <v>VSV Kemnath</v>
      </c>
      <c r="O94" s="150"/>
      <c r="P94" s="150"/>
      <c r="Q94" s="150"/>
      <c r="R94" s="150"/>
      <c r="S94" s="150"/>
      <c r="T94" s="151" t="str">
        <f>Beschrieb!I7</f>
        <v>BSV Tempelhof-Schö.</v>
      </c>
      <c r="U94" s="151"/>
      <c r="V94" s="151"/>
      <c r="W94" s="151"/>
      <c r="X94" s="151"/>
      <c r="Y94" s="151" t="str">
        <f>Beschrieb!C15</f>
        <v>Wolfgang Groß</v>
      </c>
      <c r="Z94" s="151"/>
      <c r="AA94" s="151"/>
      <c r="AB94" s="151"/>
      <c r="AC94" s="151"/>
      <c r="AD94" s="47"/>
      <c r="AE94" s="152">
        <v>18</v>
      </c>
      <c r="AF94" s="152"/>
      <c r="AG94" s="53" t="s">
        <v>83</v>
      </c>
      <c r="AH94" s="153">
        <v>21</v>
      </c>
      <c r="AI94" s="153"/>
    </row>
    <row r="95" spans="1:35" ht="11.25" customHeight="1">
      <c r="A95" s="48">
        <v>72</v>
      </c>
      <c r="B95" s="148"/>
      <c r="C95" s="148"/>
      <c r="D95" s="149">
        <v>9</v>
      </c>
      <c r="E95" s="149"/>
      <c r="F95" s="150" t="str">
        <f>Beschrieb!C8</f>
        <v>TSV Iggelheim</v>
      </c>
      <c r="G95" s="150"/>
      <c r="H95" s="150"/>
      <c r="I95" s="150"/>
      <c r="J95" s="150"/>
      <c r="K95" s="150"/>
      <c r="L95" s="150"/>
      <c r="M95" s="52" t="s">
        <v>83</v>
      </c>
      <c r="N95" s="150" t="str">
        <f>Beschrieb!C9</f>
        <v>HK 85 Köthen</v>
      </c>
      <c r="O95" s="150"/>
      <c r="P95" s="150"/>
      <c r="Q95" s="150"/>
      <c r="R95" s="150"/>
      <c r="S95" s="150"/>
      <c r="T95" s="151" t="str">
        <f>Beschrieb!I8</f>
        <v>BSG Langenhagen</v>
      </c>
      <c r="U95" s="151"/>
      <c r="V95" s="151"/>
      <c r="W95" s="151"/>
      <c r="X95" s="151"/>
      <c r="Y95" s="151" t="str">
        <f>Beschrieb!C16</f>
        <v>Gundolf Heyne</v>
      </c>
      <c r="Z95" s="151"/>
      <c r="AA95" s="151"/>
      <c r="AB95" s="151"/>
      <c r="AC95" s="151"/>
      <c r="AD95" s="49"/>
      <c r="AE95" s="152">
        <v>18</v>
      </c>
      <c r="AF95" s="152"/>
      <c r="AG95" s="53" t="s">
        <v>83</v>
      </c>
      <c r="AH95" s="153">
        <v>17</v>
      </c>
      <c r="AI95" s="153"/>
    </row>
    <row r="96" spans="1:35" ht="3.75" customHeight="1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</row>
    <row r="97" spans="1:35" ht="11.25" customHeight="1">
      <c r="A97" s="42">
        <v>73</v>
      </c>
      <c r="B97" s="148" t="s">
        <v>92</v>
      </c>
      <c r="C97" s="148"/>
      <c r="D97" s="149">
        <v>1</v>
      </c>
      <c r="E97" s="149"/>
      <c r="F97" s="150" t="str">
        <f>Beschrieb!E10</f>
        <v>SV Aerobic Arnstadt</v>
      </c>
      <c r="G97" s="150"/>
      <c r="H97" s="150"/>
      <c r="I97" s="150"/>
      <c r="J97" s="150"/>
      <c r="K97" s="150"/>
      <c r="L97" s="150"/>
      <c r="M97" s="50" t="s">
        <v>83</v>
      </c>
      <c r="N97" s="150" t="str">
        <f>Beschrieb!E11</f>
        <v>VSG Stadthagen</v>
      </c>
      <c r="O97" s="150"/>
      <c r="P97" s="150"/>
      <c r="Q97" s="150"/>
      <c r="R97" s="150"/>
      <c r="S97" s="150"/>
      <c r="T97" s="151" t="str">
        <f>Beschrieb!I9</f>
        <v>BRSG Bürstadt</v>
      </c>
      <c r="U97" s="151"/>
      <c r="V97" s="151"/>
      <c r="W97" s="151"/>
      <c r="X97" s="151"/>
      <c r="Y97" s="151" t="str">
        <f>Beschrieb!G18</f>
        <v>Nane Busmann</v>
      </c>
      <c r="Z97" s="151"/>
      <c r="AA97" s="151"/>
      <c r="AB97" s="151"/>
      <c r="AC97" s="151"/>
      <c r="AD97" s="44"/>
      <c r="AE97" s="152">
        <v>14</v>
      </c>
      <c r="AF97" s="152"/>
      <c r="AG97" s="51" t="s">
        <v>83</v>
      </c>
      <c r="AH97" s="153">
        <v>18</v>
      </c>
      <c r="AI97" s="153"/>
    </row>
    <row r="98" spans="1:35" ht="11.25" customHeight="1">
      <c r="A98" s="46">
        <v>74</v>
      </c>
      <c r="B98" s="148"/>
      <c r="C98" s="148"/>
      <c r="D98" s="149">
        <v>2</v>
      </c>
      <c r="E98" s="149"/>
      <c r="F98" s="150" t="str">
        <f>Beschrieb!E9</f>
        <v>BSG Langenhaben</v>
      </c>
      <c r="G98" s="150"/>
      <c r="H98" s="150"/>
      <c r="I98" s="150"/>
      <c r="J98" s="150"/>
      <c r="K98" s="150"/>
      <c r="L98" s="150"/>
      <c r="M98" s="52" t="s">
        <v>83</v>
      </c>
      <c r="N98" s="150" t="str">
        <f>Beschrieb!E12</f>
        <v>SGR Rendsburg</v>
      </c>
      <c r="O98" s="150"/>
      <c r="P98" s="150"/>
      <c r="Q98" s="150"/>
      <c r="R98" s="150"/>
      <c r="S98" s="150"/>
      <c r="T98" s="151" t="str">
        <f>Beschrieb!I10</f>
        <v>BRS Rudolstadt</v>
      </c>
      <c r="U98" s="151"/>
      <c r="V98" s="151"/>
      <c r="W98" s="151"/>
      <c r="X98" s="151"/>
      <c r="Y98" s="151" t="str">
        <f>Beschrieb!G19</f>
        <v>Hamburg</v>
      </c>
      <c r="Z98" s="151"/>
      <c r="AA98" s="151"/>
      <c r="AB98" s="151"/>
      <c r="AC98" s="151"/>
      <c r="AD98" s="47"/>
      <c r="AE98" s="152">
        <v>15</v>
      </c>
      <c r="AF98" s="152"/>
      <c r="AG98" s="53" t="s">
        <v>83</v>
      </c>
      <c r="AH98" s="153">
        <v>15</v>
      </c>
      <c r="AI98" s="153"/>
    </row>
    <row r="99" spans="1:35" ht="11.25" customHeight="1">
      <c r="A99" s="46">
        <v>75</v>
      </c>
      <c r="B99" s="148"/>
      <c r="C99" s="148"/>
      <c r="D99" s="149">
        <v>3</v>
      </c>
      <c r="E99" s="149"/>
      <c r="F99" s="150" t="str">
        <f>Beschrieb!E8</f>
        <v>BSC Kelsterbach</v>
      </c>
      <c r="G99" s="150"/>
      <c r="H99" s="150"/>
      <c r="I99" s="150"/>
      <c r="J99" s="150"/>
      <c r="K99" s="150"/>
      <c r="L99" s="150"/>
      <c r="M99" s="52" t="s">
        <v>83</v>
      </c>
      <c r="N99" s="150" t="str">
        <f>Beschrieb!G7</f>
        <v>1.SC Gießen-Sachsenhausen</v>
      </c>
      <c r="O99" s="150"/>
      <c r="P99" s="150"/>
      <c r="Q99" s="150"/>
      <c r="R99" s="150"/>
      <c r="S99" s="150"/>
      <c r="T99" s="151" t="str">
        <f>Beschrieb!I11</f>
        <v>BSA Gnarrenburg</v>
      </c>
      <c r="U99" s="151"/>
      <c r="V99" s="151"/>
      <c r="W99" s="151"/>
      <c r="X99" s="151"/>
      <c r="Y99" s="151" t="str">
        <f>Beschrieb!C14</f>
        <v>Klaus Dieter Temme</v>
      </c>
      <c r="Z99" s="151"/>
      <c r="AA99" s="151"/>
      <c r="AB99" s="151"/>
      <c r="AC99" s="151"/>
      <c r="AD99" s="47"/>
      <c r="AE99" s="152">
        <v>0</v>
      </c>
      <c r="AF99" s="152"/>
      <c r="AG99" s="53" t="s">
        <v>83</v>
      </c>
      <c r="AH99" s="153">
        <v>10</v>
      </c>
      <c r="AI99" s="153"/>
    </row>
    <row r="100" spans="1:35" ht="11.25" customHeight="1">
      <c r="A100" s="46">
        <v>76</v>
      </c>
      <c r="B100" s="148"/>
      <c r="C100" s="148"/>
      <c r="D100" s="149">
        <v>4</v>
      </c>
      <c r="E100" s="149"/>
      <c r="F100" s="150" t="str">
        <f>Beschrieb!E7</f>
        <v>BVS Tempelhof-Schö.</v>
      </c>
      <c r="G100" s="150"/>
      <c r="H100" s="150"/>
      <c r="I100" s="150"/>
      <c r="J100" s="150"/>
      <c r="K100" s="150"/>
      <c r="L100" s="150"/>
      <c r="M100" s="52" t="s">
        <v>83</v>
      </c>
      <c r="N100" s="150" t="str">
        <f>Beschrieb!G8</f>
        <v>BRSG Kyffhäuser</v>
      </c>
      <c r="O100" s="150"/>
      <c r="P100" s="150"/>
      <c r="Q100" s="150"/>
      <c r="R100" s="150"/>
      <c r="S100" s="150"/>
      <c r="T100" s="151" t="str">
        <f>Beschrieb!I12</f>
        <v>Reha SG Itzehoe</v>
      </c>
      <c r="U100" s="151"/>
      <c r="V100" s="151"/>
      <c r="W100" s="151"/>
      <c r="X100" s="151"/>
      <c r="Y100" s="151" t="str">
        <f>Beschrieb!C15</f>
        <v>Wolfgang Groß</v>
      </c>
      <c r="Z100" s="151"/>
      <c r="AA100" s="151"/>
      <c r="AB100" s="151"/>
      <c r="AC100" s="151"/>
      <c r="AD100" s="47"/>
      <c r="AE100" s="152">
        <v>20</v>
      </c>
      <c r="AF100" s="152"/>
      <c r="AG100" s="53" t="s">
        <v>83</v>
      </c>
      <c r="AH100" s="153">
        <v>12</v>
      </c>
      <c r="AI100" s="153"/>
    </row>
    <row r="101" spans="1:35" ht="11.25" customHeight="1">
      <c r="A101" s="46">
        <v>77</v>
      </c>
      <c r="B101" s="148"/>
      <c r="C101" s="148"/>
      <c r="D101" s="149">
        <v>5</v>
      </c>
      <c r="E101" s="149"/>
      <c r="F101" s="150" t="str">
        <f>Beschrieb!C12</f>
        <v>BVRS Cham</v>
      </c>
      <c r="G101" s="150"/>
      <c r="H101" s="150"/>
      <c r="I101" s="150"/>
      <c r="J101" s="150"/>
      <c r="K101" s="150"/>
      <c r="L101" s="150"/>
      <c r="M101" s="52" t="s">
        <v>83</v>
      </c>
      <c r="N101" s="150" t="str">
        <f>Beschrieb!G9</f>
        <v>BSG Wilhelmsburg-Harburg</v>
      </c>
      <c r="O101" s="150"/>
      <c r="P101" s="150"/>
      <c r="Q101" s="150"/>
      <c r="R101" s="150"/>
      <c r="S101" s="150"/>
      <c r="T101" s="151" t="str">
        <f>Beschrieb!I13</f>
        <v>BSC Kelksterbach</v>
      </c>
      <c r="U101" s="151"/>
      <c r="V101" s="151"/>
      <c r="W101" s="151"/>
      <c r="X101" s="151"/>
      <c r="Y101" s="151" t="str">
        <f>Beschrieb!C16</f>
        <v>Gundolf Heyne</v>
      </c>
      <c r="Z101" s="151"/>
      <c r="AA101" s="151"/>
      <c r="AB101" s="151"/>
      <c r="AC101" s="151"/>
      <c r="AD101" s="47"/>
      <c r="AE101" s="152">
        <v>19</v>
      </c>
      <c r="AF101" s="152"/>
      <c r="AG101" s="53" t="s">
        <v>83</v>
      </c>
      <c r="AH101" s="153">
        <v>9</v>
      </c>
      <c r="AI101" s="153"/>
    </row>
    <row r="102" spans="1:35" ht="11.25" customHeight="1">
      <c r="A102" s="46">
        <v>78</v>
      </c>
      <c r="B102" s="148"/>
      <c r="C102" s="148"/>
      <c r="D102" s="149">
        <v>6</v>
      </c>
      <c r="E102" s="149"/>
      <c r="F102" s="150" t="str">
        <f>Beschrieb!C11</f>
        <v>VRB Brakel</v>
      </c>
      <c r="G102" s="150"/>
      <c r="H102" s="150"/>
      <c r="I102" s="150"/>
      <c r="J102" s="150"/>
      <c r="K102" s="150"/>
      <c r="L102" s="150"/>
      <c r="M102" s="50" t="s">
        <v>83</v>
      </c>
      <c r="N102" s="150" t="str">
        <f>Beschrieb!G10</f>
        <v>BSSV Köthen</v>
      </c>
      <c r="O102" s="150"/>
      <c r="P102" s="150"/>
      <c r="Q102" s="150"/>
      <c r="R102" s="150"/>
      <c r="S102" s="150"/>
      <c r="T102" s="151" t="str">
        <f>Beschrieb!L7</f>
        <v>BRSG Kyffhäuser</v>
      </c>
      <c r="U102" s="151"/>
      <c r="V102" s="151"/>
      <c r="W102" s="151"/>
      <c r="X102" s="151"/>
      <c r="Y102" s="151" t="str">
        <f>Beschrieb!C17</f>
        <v>Corina Beutel</v>
      </c>
      <c r="Z102" s="151"/>
      <c r="AA102" s="151"/>
      <c r="AB102" s="151"/>
      <c r="AC102" s="151"/>
      <c r="AD102" s="47"/>
      <c r="AE102" s="152">
        <v>17</v>
      </c>
      <c r="AF102" s="152"/>
      <c r="AG102" s="51" t="s">
        <v>83</v>
      </c>
      <c r="AH102" s="153">
        <v>10</v>
      </c>
      <c r="AI102" s="153"/>
    </row>
    <row r="103" spans="1:35" ht="11.25" customHeight="1">
      <c r="A103" s="46">
        <v>79</v>
      </c>
      <c r="B103" s="148"/>
      <c r="C103" s="148"/>
      <c r="D103" s="149">
        <v>7</v>
      </c>
      <c r="E103" s="149"/>
      <c r="F103" s="150" t="str">
        <f>Beschrieb!C10</f>
        <v>VSV Kemnath</v>
      </c>
      <c r="G103" s="150"/>
      <c r="H103" s="150"/>
      <c r="I103" s="150"/>
      <c r="J103" s="150"/>
      <c r="K103" s="150"/>
      <c r="L103" s="150"/>
      <c r="M103" s="52" t="s">
        <v>83</v>
      </c>
      <c r="N103" s="150" t="str">
        <f>Beschrieb!G11</f>
        <v>frei</v>
      </c>
      <c r="O103" s="150"/>
      <c r="P103" s="150"/>
      <c r="Q103" s="150"/>
      <c r="R103" s="150"/>
      <c r="S103" s="150"/>
      <c r="T103" s="151" t="str">
        <f>Beschrieb!L8</f>
        <v>BSG Wilhelmsburg-H.</v>
      </c>
      <c r="U103" s="151"/>
      <c r="V103" s="151"/>
      <c r="W103" s="151"/>
      <c r="X103" s="151"/>
      <c r="Y103" s="151" t="str">
        <f>Beschrieb!C18</f>
        <v>Frank Reimann</v>
      </c>
      <c r="Z103" s="151"/>
      <c r="AA103" s="151"/>
      <c r="AB103" s="151"/>
      <c r="AC103" s="151"/>
      <c r="AD103" s="47"/>
      <c r="AE103" s="152"/>
      <c r="AF103" s="152"/>
      <c r="AG103" s="53" t="s">
        <v>83</v>
      </c>
      <c r="AH103" s="153"/>
      <c r="AI103" s="153"/>
    </row>
    <row r="104" spans="1:35" ht="11.25" customHeight="1">
      <c r="A104" s="46">
        <v>80</v>
      </c>
      <c r="B104" s="148"/>
      <c r="C104" s="148"/>
      <c r="D104" s="149">
        <v>8</v>
      </c>
      <c r="E104" s="149"/>
      <c r="F104" s="150" t="str">
        <f>Beschrieb!C9</f>
        <v>HK 85 Köthen</v>
      </c>
      <c r="G104" s="150"/>
      <c r="H104" s="150"/>
      <c r="I104" s="150"/>
      <c r="J104" s="150"/>
      <c r="K104" s="150"/>
      <c r="L104" s="150"/>
      <c r="M104" s="52" t="s">
        <v>83</v>
      </c>
      <c r="N104" s="150" t="str">
        <f>Beschrieb!G12</f>
        <v>TV Bischofsheim 2</v>
      </c>
      <c r="O104" s="150"/>
      <c r="P104" s="150"/>
      <c r="Q104" s="150"/>
      <c r="R104" s="150"/>
      <c r="S104" s="150"/>
      <c r="T104" s="151" t="str">
        <f>Beschrieb!L9</f>
        <v>TV Bischofsheim</v>
      </c>
      <c r="U104" s="151"/>
      <c r="V104" s="151"/>
      <c r="W104" s="151"/>
      <c r="X104" s="151"/>
      <c r="Y104" s="151" t="str">
        <f>Beschrieb!C19</f>
        <v>K.-H. Schmid</v>
      </c>
      <c r="Z104" s="151"/>
      <c r="AA104" s="151"/>
      <c r="AB104" s="151"/>
      <c r="AC104" s="151"/>
      <c r="AD104" s="47"/>
      <c r="AE104" s="152">
        <v>16</v>
      </c>
      <c r="AF104" s="152"/>
      <c r="AG104" s="53" t="s">
        <v>83</v>
      </c>
      <c r="AH104" s="153">
        <v>19</v>
      </c>
      <c r="AI104" s="153"/>
    </row>
    <row r="105" spans="1:35" ht="11.25" customHeight="1">
      <c r="A105" s="48">
        <v>81</v>
      </c>
      <c r="B105" s="148"/>
      <c r="C105" s="148"/>
      <c r="D105" s="149">
        <v>9</v>
      </c>
      <c r="E105" s="149"/>
      <c r="F105" s="150" t="str">
        <f>Beschrieb!C7</f>
        <v>V Bischofsheim 1</v>
      </c>
      <c r="G105" s="150"/>
      <c r="H105" s="150"/>
      <c r="I105" s="150"/>
      <c r="J105" s="150"/>
      <c r="K105" s="150"/>
      <c r="L105" s="150"/>
      <c r="M105" s="52" t="s">
        <v>83</v>
      </c>
      <c r="N105" s="150" t="str">
        <f>Beschrieb!C8</f>
        <v>TSV Iggelheim</v>
      </c>
      <c r="O105" s="150"/>
      <c r="P105" s="150"/>
      <c r="Q105" s="150"/>
      <c r="R105" s="150"/>
      <c r="S105" s="150"/>
      <c r="T105" s="151" t="str">
        <f>Beschrieb!L10</f>
        <v>BSSV Köthen</v>
      </c>
      <c r="U105" s="151"/>
      <c r="V105" s="151"/>
      <c r="W105" s="151"/>
      <c r="X105" s="151"/>
      <c r="Y105" s="151" t="str">
        <f>Beschrieb!G14</f>
        <v>Angelik Schmid</v>
      </c>
      <c r="Z105" s="151"/>
      <c r="AA105" s="151"/>
      <c r="AB105" s="151"/>
      <c r="AC105" s="151"/>
      <c r="AD105" s="49"/>
      <c r="AE105" s="152">
        <v>17</v>
      </c>
      <c r="AF105" s="152"/>
      <c r="AG105" s="53" t="s">
        <v>83</v>
      </c>
      <c r="AH105" s="153">
        <v>21</v>
      </c>
      <c r="AI105" s="153"/>
    </row>
    <row r="106" spans="1:35" ht="3.75" customHeight="1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</row>
    <row r="107" spans="1:35" ht="11.25" customHeight="1">
      <c r="A107" s="42">
        <v>82</v>
      </c>
      <c r="B107" s="148" t="s">
        <v>93</v>
      </c>
      <c r="C107" s="148"/>
      <c r="D107" s="149">
        <v>1</v>
      </c>
      <c r="E107" s="149"/>
      <c r="F107" s="150" t="str">
        <f>Beschrieb!E8</f>
        <v>BSC Kelsterbach</v>
      </c>
      <c r="G107" s="150"/>
      <c r="H107" s="150"/>
      <c r="I107" s="150"/>
      <c r="J107" s="150"/>
      <c r="K107" s="150"/>
      <c r="L107" s="150"/>
      <c r="M107" s="50" t="s">
        <v>83</v>
      </c>
      <c r="N107" s="150" t="str">
        <f>Beschrieb!E10</f>
        <v>SV Aerobic Arnstadt</v>
      </c>
      <c r="O107" s="150"/>
      <c r="P107" s="150"/>
      <c r="Q107" s="150"/>
      <c r="R107" s="150"/>
      <c r="S107" s="150"/>
      <c r="T107" s="151" t="str">
        <f>Beschrieb!L11</f>
        <v>SV Aerobic-Arnstadt</v>
      </c>
      <c r="U107" s="151"/>
      <c r="V107" s="151"/>
      <c r="W107" s="151"/>
      <c r="X107" s="151"/>
      <c r="Y107" s="151" t="str">
        <f>Beschrieb!C16</f>
        <v>Gundolf Heyne</v>
      </c>
      <c r="Z107" s="151"/>
      <c r="AA107" s="151"/>
      <c r="AB107" s="151"/>
      <c r="AC107" s="151"/>
      <c r="AD107" s="44"/>
      <c r="AE107" s="152">
        <v>0</v>
      </c>
      <c r="AF107" s="152"/>
      <c r="AG107" s="51" t="s">
        <v>83</v>
      </c>
      <c r="AH107" s="153">
        <v>10</v>
      </c>
      <c r="AI107" s="153"/>
    </row>
    <row r="108" spans="1:35" ht="11.25" customHeight="1">
      <c r="A108" s="46">
        <v>83</v>
      </c>
      <c r="B108" s="148"/>
      <c r="C108" s="148"/>
      <c r="D108" s="149">
        <v>21</v>
      </c>
      <c r="E108" s="149"/>
      <c r="F108" s="150" t="str">
        <f>Beschrieb!E7</f>
        <v>BVS Tempelhof-Schö.</v>
      </c>
      <c r="G108" s="150"/>
      <c r="H108" s="150"/>
      <c r="I108" s="150"/>
      <c r="J108" s="150"/>
      <c r="K108" s="150"/>
      <c r="L108" s="150"/>
      <c r="M108" s="52" t="s">
        <v>83</v>
      </c>
      <c r="N108" s="150" t="str">
        <f>Beschrieb!E11</f>
        <v>VSG Stadthagen</v>
      </c>
      <c r="O108" s="150"/>
      <c r="P108" s="150"/>
      <c r="Q108" s="150"/>
      <c r="R108" s="150"/>
      <c r="S108" s="150"/>
      <c r="T108" s="151" t="str">
        <f>Beschrieb!L12</f>
        <v>frei</v>
      </c>
      <c r="U108" s="151"/>
      <c r="V108" s="151"/>
      <c r="W108" s="151"/>
      <c r="X108" s="151"/>
      <c r="Y108" s="151" t="str">
        <f>Beschrieb!C17</f>
        <v>Corina Beutel</v>
      </c>
      <c r="Z108" s="151"/>
      <c r="AA108" s="151"/>
      <c r="AB108" s="151"/>
      <c r="AC108" s="151"/>
      <c r="AD108" s="47"/>
      <c r="AE108" s="152">
        <v>19</v>
      </c>
      <c r="AF108" s="152"/>
      <c r="AG108" s="53" t="s">
        <v>83</v>
      </c>
      <c r="AH108" s="153">
        <v>19</v>
      </c>
      <c r="AI108" s="153"/>
    </row>
    <row r="109" spans="1:35" ht="11.25" customHeight="1">
      <c r="A109" s="46">
        <v>84</v>
      </c>
      <c r="B109" s="148"/>
      <c r="C109" s="148"/>
      <c r="D109" s="149">
        <v>3</v>
      </c>
      <c r="E109" s="149"/>
      <c r="F109" s="150" t="str">
        <f>Beschrieb!C12</f>
        <v>BVRS Cham</v>
      </c>
      <c r="G109" s="150"/>
      <c r="H109" s="150"/>
      <c r="I109" s="150"/>
      <c r="J109" s="150"/>
      <c r="K109" s="150"/>
      <c r="L109" s="150"/>
      <c r="M109" s="52" t="s">
        <v>83</v>
      </c>
      <c r="N109" s="150" t="str">
        <f>Beschrieb!E12</f>
        <v>SGR Rendsburg</v>
      </c>
      <c r="O109" s="150"/>
      <c r="P109" s="150"/>
      <c r="Q109" s="150"/>
      <c r="R109" s="150"/>
      <c r="S109" s="150"/>
      <c r="T109" s="151" t="str">
        <f>Beschrieb!L13</f>
        <v>frei</v>
      </c>
      <c r="U109" s="151"/>
      <c r="V109" s="151"/>
      <c r="W109" s="151"/>
      <c r="X109" s="151"/>
      <c r="Y109" s="151" t="str">
        <f>Beschrieb!C18</f>
        <v>Frank Reimann</v>
      </c>
      <c r="Z109" s="151"/>
      <c r="AA109" s="151"/>
      <c r="AB109" s="151"/>
      <c r="AC109" s="151"/>
      <c r="AD109" s="47"/>
      <c r="AE109" s="152">
        <v>16</v>
      </c>
      <c r="AF109" s="152"/>
      <c r="AG109" s="53" t="s">
        <v>83</v>
      </c>
      <c r="AH109" s="153">
        <v>13</v>
      </c>
      <c r="AI109" s="153"/>
    </row>
    <row r="110" spans="1:35" ht="11.25" customHeight="1">
      <c r="A110" s="46">
        <v>85</v>
      </c>
      <c r="B110" s="148"/>
      <c r="C110" s="148"/>
      <c r="D110" s="149">
        <v>4</v>
      </c>
      <c r="E110" s="149"/>
      <c r="F110" s="150" t="str">
        <f>Beschrieb!C11</f>
        <v>VRB Brakel</v>
      </c>
      <c r="G110" s="150"/>
      <c r="H110" s="150"/>
      <c r="I110" s="150"/>
      <c r="J110" s="150"/>
      <c r="K110" s="150"/>
      <c r="L110" s="150"/>
      <c r="M110" s="52" t="s">
        <v>83</v>
      </c>
      <c r="N110" s="150" t="str">
        <f>Beschrieb!G7</f>
        <v>1.SC Gießen-Sachsenhausen</v>
      </c>
      <c r="O110" s="150"/>
      <c r="P110" s="150"/>
      <c r="Q110" s="150"/>
      <c r="R110" s="150"/>
      <c r="S110" s="150"/>
      <c r="T110" s="151" t="str">
        <f>Beschrieb!I7</f>
        <v>BSV Tempelhof-Schö.</v>
      </c>
      <c r="U110" s="151"/>
      <c r="V110" s="151"/>
      <c r="W110" s="151"/>
      <c r="X110" s="151"/>
      <c r="Y110" s="151" t="str">
        <f>Beschrieb!C19</f>
        <v>K.-H. Schmid</v>
      </c>
      <c r="Z110" s="151"/>
      <c r="AA110" s="151"/>
      <c r="AB110" s="151"/>
      <c r="AC110" s="151"/>
      <c r="AD110" s="47"/>
      <c r="AE110" s="152">
        <v>20</v>
      </c>
      <c r="AF110" s="152"/>
      <c r="AG110" s="53" t="s">
        <v>83</v>
      </c>
      <c r="AH110" s="153">
        <v>14</v>
      </c>
      <c r="AI110" s="153"/>
    </row>
    <row r="111" spans="1:35" ht="11.25" customHeight="1">
      <c r="A111" s="46">
        <v>86</v>
      </c>
      <c r="B111" s="148"/>
      <c r="C111" s="148"/>
      <c r="D111" s="149">
        <v>5</v>
      </c>
      <c r="E111" s="149"/>
      <c r="F111" s="150" t="str">
        <f>Beschrieb!C10</f>
        <v>VSV Kemnath</v>
      </c>
      <c r="G111" s="150"/>
      <c r="H111" s="150"/>
      <c r="I111" s="150"/>
      <c r="J111" s="150"/>
      <c r="K111" s="150"/>
      <c r="L111" s="150"/>
      <c r="M111" s="52" t="s">
        <v>83</v>
      </c>
      <c r="N111" s="150" t="str">
        <f>Beschrieb!G8</f>
        <v>BRSG Kyffhäuser</v>
      </c>
      <c r="O111" s="150"/>
      <c r="P111" s="150"/>
      <c r="Q111" s="150"/>
      <c r="R111" s="150"/>
      <c r="S111" s="150"/>
      <c r="T111" s="151" t="str">
        <f>Beschrieb!I8</f>
        <v>BSG Langenhagen</v>
      </c>
      <c r="U111" s="151"/>
      <c r="V111" s="151"/>
      <c r="W111" s="151"/>
      <c r="X111" s="151"/>
      <c r="Y111" s="151" t="str">
        <f>Beschrieb!G14</f>
        <v>Angelik Schmid</v>
      </c>
      <c r="Z111" s="151"/>
      <c r="AA111" s="151"/>
      <c r="AB111" s="151"/>
      <c r="AC111" s="151"/>
      <c r="AD111" s="47"/>
      <c r="AE111" s="152">
        <v>15</v>
      </c>
      <c r="AF111" s="152"/>
      <c r="AG111" s="53" t="s">
        <v>83</v>
      </c>
      <c r="AH111" s="153">
        <v>19</v>
      </c>
      <c r="AI111" s="153"/>
    </row>
    <row r="112" spans="1:35" ht="11.25" customHeight="1">
      <c r="A112" s="46">
        <v>87</v>
      </c>
      <c r="B112" s="148"/>
      <c r="C112" s="148"/>
      <c r="D112" s="149">
        <v>6</v>
      </c>
      <c r="E112" s="149"/>
      <c r="F112" s="150" t="str">
        <f>Beschrieb!C9</f>
        <v>HK 85 Köthen</v>
      </c>
      <c r="G112" s="150"/>
      <c r="H112" s="150"/>
      <c r="I112" s="150"/>
      <c r="J112" s="150"/>
      <c r="K112" s="150"/>
      <c r="L112" s="150"/>
      <c r="M112" s="50" t="s">
        <v>83</v>
      </c>
      <c r="N112" s="150" t="str">
        <f>Beschrieb!G9</f>
        <v>BSG Wilhelmsburg-Harburg</v>
      </c>
      <c r="O112" s="150"/>
      <c r="P112" s="150"/>
      <c r="Q112" s="150"/>
      <c r="R112" s="150"/>
      <c r="S112" s="150"/>
      <c r="T112" s="151" t="str">
        <f>Beschrieb!I9</f>
        <v>BRSG Bürstadt</v>
      </c>
      <c r="U112" s="151"/>
      <c r="V112" s="151"/>
      <c r="W112" s="151"/>
      <c r="X112" s="151"/>
      <c r="Y112" s="151" t="str">
        <f>Beschrieb!G15</f>
        <v>Helga Plötz</v>
      </c>
      <c r="Z112" s="151"/>
      <c r="AA112" s="151"/>
      <c r="AB112" s="151"/>
      <c r="AC112" s="151"/>
      <c r="AD112" s="47"/>
      <c r="AE112" s="152">
        <v>17</v>
      </c>
      <c r="AF112" s="152"/>
      <c r="AG112" s="51" t="s">
        <v>83</v>
      </c>
      <c r="AH112" s="153">
        <v>20</v>
      </c>
      <c r="AI112" s="153"/>
    </row>
    <row r="113" spans="1:35" ht="11.25" customHeight="1">
      <c r="A113" s="46">
        <v>88</v>
      </c>
      <c r="B113" s="148"/>
      <c r="C113" s="148"/>
      <c r="D113" s="149">
        <v>7</v>
      </c>
      <c r="E113" s="149"/>
      <c r="F113" s="150" t="str">
        <f>Beschrieb!C8</f>
        <v>TSV Iggelheim</v>
      </c>
      <c r="G113" s="150"/>
      <c r="H113" s="150"/>
      <c r="I113" s="150"/>
      <c r="J113" s="150"/>
      <c r="K113" s="150"/>
      <c r="L113" s="150"/>
      <c r="M113" s="52" t="s">
        <v>83</v>
      </c>
      <c r="N113" s="150" t="str">
        <f>Beschrieb!G10</f>
        <v>BSSV Köthen</v>
      </c>
      <c r="O113" s="150"/>
      <c r="P113" s="150"/>
      <c r="Q113" s="150"/>
      <c r="R113" s="150"/>
      <c r="S113" s="150"/>
      <c r="T113" s="151" t="str">
        <f>Beschrieb!I10</f>
        <v>BRS Rudolstadt</v>
      </c>
      <c r="U113" s="151"/>
      <c r="V113" s="151"/>
      <c r="W113" s="151"/>
      <c r="X113" s="151"/>
      <c r="Y113" s="151" t="str">
        <f>Beschrieb!G16</f>
        <v>Günter Falkenstern</v>
      </c>
      <c r="Z113" s="151"/>
      <c r="AA113" s="151"/>
      <c r="AB113" s="151"/>
      <c r="AC113" s="151"/>
      <c r="AD113" s="47"/>
      <c r="AE113" s="152">
        <v>16</v>
      </c>
      <c r="AF113" s="152"/>
      <c r="AG113" s="53" t="s">
        <v>83</v>
      </c>
      <c r="AH113" s="153">
        <v>19</v>
      </c>
      <c r="AI113" s="153"/>
    </row>
    <row r="114" spans="1:35" ht="11.25" customHeight="1">
      <c r="A114" s="46">
        <v>89</v>
      </c>
      <c r="B114" s="148"/>
      <c r="C114" s="148"/>
      <c r="D114" s="149">
        <v>8</v>
      </c>
      <c r="E114" s="149"/>
      <c r="F114" s="150" t="str">
        <f>Beschrieb!C7</f>
        <v>V Bischofsheim 1</v>
      </c>
      <c r="G114" s="150"/>
      <c r="H114" s="150"/>
      <c r="I114" s="150"/>
      <c r="J114" s="150"/>
      <c r="K114" s="150"/>
      <c r="L114" s="150"/>
      <c r="M114" s="52" t="s">
        <v>83</v>
      </c>
      <c r="N114" s="150" t="str">
        <f>Beschrieb!G11</f>
        <v>frei</v>
      </c>
      <c r="O114" s="150"/>
      <c r="P114" s="150"/>
      <c r="Q114" s="150"/>
      <c r="R114" s="150"/>
      <c r="S114" s="150"/>
      <c r="T114" s="151" t="str">
        <f>Beschrieb!I11</f>
        <v>BSA Gnarrenburg</v>
      </c>
      <c r="U114" s="151"/>
      <c r="V114" s="151"/>
      <c r="W114" s="151"/>
      <c r="X114" s="151"/>
      <c r="Y114" s="151" t="str">
        <f>Beschrieb!G17</f>
        <v>Günter Herbolsheimer</v>
      </c>
      <c r="Z114" s="151"/>
      <c r="AA114" s="151"/>
      <c r="AB114" s="151"/>
      <c r="AC114" s="151"/>
      <c r="AD114" s="47"/>
      <c r="AE114" s="152"/>
      <c r="AF114" s="152"/>
      <c r="AG114" s="53" t="s">
        <v>83</v>
      </c>
      <c r="AH114" s="153"/>
      <c r="AI114" s="153"/>
    </row>
    <row r="115" spans="1:35" ht="11.25" customHeight="1">
      <c r="A115" s="48">
        <v>90</v>
      </c>
      <c r="B115" s="148"/>
      <c r="C115" s="148"/>
      <c r="D115" s="149">
        <v>9</v>
      </c>
      <c r="E115" s="149"/>
      <c r="F115" s="150" t="s">
        <v>94</v>
      </c>
      <c r="G115" s="150"/>
      <c r="H115" s="150"/>
      <c r="I115" s="150"/>
      <c r="J115" s="150"/>
      <c r="K115" s="150"/>
      <c r="L115" s="150"/>
      <c r="M115" s="52" t="s">
        <v>83</v>
      </c>
      <c r="N115" s="150"/>
      <c r="O115" s="150"/>
      <c r="P115" s="150"/>
      <c r="Q115" s="150"/>
      <c r="R115" s="150"/>
      <c r="S115" s="150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49"/>
      <c r="AE115" s="152"/>
      <c r="AF115" s="152"/>
      <c r="AG115" s="53" t="s">
        <v>83</v>
      </c>
      <c r="AH115" s="153"/>
      <c r="AI115" s="153"/>
    </row>
    <row r="116" spans="1:35" ht="3.75" customHeight="1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</row>
    <row r="117" spans="1:35" ht="11.25" customHeight="1">
      <c r="A117" s="42">
        <v>91</v>
      </c>
      <c r="B117" s="148" t="s">
        <v>95</v>
      </c>
      <c r="C117" s="148"/>
      <c r="D117" s="149">
        <v>1</v>
      </c>
      <c r="E117" s="149"/>
      <c r="F117" s="150" t="str">
        <f>Beschrieb!E7</f>
        <v>BVS Tempelhof-Schö.</v>
      </c>
      <c r="G117" s="150"/>
      <c r="H117" s="150"/>
      <c r="I117" s="150"/>
      <c r="J117" s="150"/>
      <c r="K117" s="150"/>
      <c r="L117" s="150"/>
      <c r="M117" s="50" t="s">
        <v>83</v>
      </c>
      <c r="N117" s="150" t="str">
        <f>Beschrieb!E9</f>
        <v>BSG Langenhaben</v>
      </c>
      <c r="O117" s="150"/>
      <c r="P117" s="150"/>
      <c r="Q117" s="150"/>
      <c r="R117" s="150"/>
      <c r="S117" s="150"/>
      <c r="T117" s="151" t="str">
        <f>Beschrieb!I12</f>
        <v>Reha SG Itzehoe</v>
      </c>
      <c r="U117" s="151"/>
      <c r="V117" s="151"/>
      <c r="W117" s="151"/>
      <c r="X117" s="151"/>
      <c r="Y117" s="151" t="str">
        <f>Beschrieb!C19</f>
        <v>K.-H. Schmid</v>
      </c>
      <c r="Z117" s="151"/>
      <c r="AA117" s="151"/>
      <c r="AB117" s="151"/>
      <c r="AC117" s="151"/>
      <c r="AD117" s="44"/>
      <c r="AE117" s="152">
        <v>20</v>
      </c>
      <c r="AF117" s="152"/>
      <c r="AG117" s="51" t="s">
        <v>83</v>
      </c>
      <c r="AH117" s="153">
        <v>13</v>
      </c>
      <c r="AI117" s="153"/>
    </row>
    <row r="118" spans="1:35" ht="11.25" customHeight="1">
      <c r="A118" s="46">
        <v>92</v>
      </c>
      <c r="B118" s="148"/>
      <c r="C118" s="148"/>
      <c r="D118" s="149">
        <v>2</v>
      </c>
      <c r="E118" s="149"/>
      <c r="F118" s="150" t="str">
        <f>Beschrieb!C12</f>
        <v>BVRS Cham</v>
      </c>
      <c r="G118" s="150"/>
      <c r="H118" s="150"/>
      <c r="I118" s="150"/>
      <c r="J118" s="150"/>
      <c r="K118" s="150"/>
      <c r="L118" s="150"/>
      <c r="M118" s="52" t="s">
        <v>83</v>
      </c>
      <c r="N118" s="150" t="str">
        <f>Beschrieb!E10</f>
        <v>SV Aerobic Arnstadt</v>
      </c>
      <c r="O118" s="150"/>
      <c r="P118" s="150"/>
      <c r="Q118" s="150"/>
      <c r="R118" s="150"/>
      <c r="S118" s="150"/>
      <c r="T118" s="151" t="str">
        <f>Beschrieb!I13</f>
        <v>BSC Kelksterbach</v>
      </c>
      <c r="U118" s="151"/>
      <c r="V118" s="151"/>
      <c r="W118" s="151"/>
      <c r="X118" s="151"/>
      <c r="Y118" s="151" t="str">
        <f>Beschrieb!G14</f>
        <v>Angelik Schmid</v>
      </c>
      <c r="Z118" s="151"/>
      <c r="AA118" s="151"/>
      <c r="AB118" s="151"/>
      <c r="AC118" s="151"/>
      <c r="AD118" s="44"/>
      <c r="AE118" s="152">
        <v>15</v>
      </c>
      <c r="AF118" s="152"/>
      <c r="AG118" s="53" t="s">
        <v>83</v>
      </c>
      <c r="AH118" s="153">
        <v>12</v>
      </c>
      <c r="AI118" s="153"/>
    </row>
    <row r="119" spans="1:35" ht="11.25" customHeight="1">
      <c r="A119" s="46">
        <v>93</v>
      </c>
      <c r="B119" s="148"/>
      <c r="C119" s="148"/>
      <c r="D119" s="149">
        <v>3</v>
      </c>
      <c r="E119" s="149"/>
      <c r="F119" s="150" t="str">
        <f>Beschrieb!C11</f>
        <v>VRB Brakel</v>
      </c>
      <c r="G119" s="150"/>
      <c r="H119" s="150"/>
      <c r="I119" s="150"/>
      <c r="J119" s="150"/>
      <c r="K119" s="150"/>
      <c r="L119" s="150"/>
      <c r="M119" s="52" t="s">
        <v>83</v>
      </c>
      <c r="N119" s="150" t="str">
        <f>Beschrieb!E11</f>
        <v>VSG Stadthagen</v>
      </c>
      <c r="O119" s="150"/>
      <c r="P119" s="150"/>
      <c r="Q119" s="150"/>
      <c r="R119" s="150"/>
      <c r="S119" s="150"/>
      <c r="T119" s="151" t="str">
        <f>Beschrieb!L7</f>
        <v>BRSG Kyffhäuser</v>
      </c>
      <c r="U119" s="151"/>
      <c r="V119" s="151"/>
      <c r="W119" s="151"/>
      <c r="X119" s="151"/>
      <c r="Y119" s="151" t="str">
        <f>Beschrieb!G15</f>
        <v>Helga Plötz</v>
      </c>
      <c r="Z119" s="151"/>
      <c r="AA119" s="151"/>
      <c r="AB119" s="151"/>
      <c r="AC119" s="151"/>
      <c r="AD119" s="47"/>
      <c r="AE119" s="152">
        <v>20</v>
      </c>
      <c r="AF119" s="152"/>
      <c r="AG119" s="53" t="s">
        <v>83</v>
      </c>
      <c r="AH119" s="153">
        <v>13</v>
      </c>
      <c r="AI119" s="153"/>
    </row>
    <row r="120" spans="1:35" ht="11.25" customHeight="1">
      <c r="A120" s="46">
        <v>94</v>
      </c>
      <c r="B120" s="148"/>
      <c r="C120" s="148"/>
      <c r="D120" s="149">
        <v>4</v>
      </c>
      <c r="E120" s="149"/>
      <c r="F120" s="150" t="str">
        <f>Beschrieb!C10</f>
        <v>VSV Kemnath</v>
      </c>
      <c r="G120" s="150"/>
      <c r="H120" s="150"/>
      <c r="I120" s="150"/>
      <c r="J120" s="150"/>
      <c r="K120" s="150"/>
      <c r="L120" s="150"/>
      <c r="M120" s="52" t="s">
        <v>83</v>
      </c>
      <c r="N120" s="150" t="str">
        <f>Beschrieb!E12</f>
        <v>SGR Rendsburg</v>
      </c>
      <c r="O120" s="150"/>
      <c r="P120" s="150"/>
      <c r="Q120" s="150"/>
      <c r="R120" s="150"/>
      <c r="S120" s="150"/>
      <c r="T120" s="151" t="str">
        <f>Beschrieb!L8</f>
        <v>BSG Wilhelmsburg-H.</v>
      </c>
      <c r="U120" s="151"/>
      <c r="V120" s="151"/>
      <c r="W120" s="151"/>
      <c r="X120" s="151"/>
      <c r="Y120" s="151" t="str">
        <f>Beschrieb!G16</f>
        <v>Günter Falkenstern</v>
      </c>
      <c r="Z120" s="151"/>
      <c r="AA120" s="151"/>
      <c r="AB120" s="151"/>
      <c r="AC120" s="151"/>
      <c r="AD120" s="47"/>
      <c r="AE120" s="152">
        <v>15</v>
      </c>
      <c r="AF120" s="152"/>
      <c r="AG120" s="53" t="s">
        <v>83</v>
      </c>
      <c r="AH120" s="153">
        <v>21</v>
      </c>
      <c r="AI120" s="153"/>
    </row>
    <row r="121" spans="1:35" ht="11.25" customHeight="1">
      <c r="A121" s="46">
        <v>95</v>
      </c>
      <c r="B121" s="148"/>
      <c r="C121" s="148"/>
      <c r="D121" s="149">
        <v>5</v>
      </c>
      <c r="E121" s="149"/>
      <c r="F121" s="150" t="str">
        <f>Beschrieb!C9</f>
        <v>HK 85 Köthen</v>
      </c>
      <c r="G121" s="150"/>
      <c r="H121" s="150"/>
      <c r="I121" s="150"/>
      <c r="J121" s="150"/>
      <c r="K121" s="150"/>
      <c r="L121" s="150"/>
      <c r="M121" s="52" t="s">
        <v>83</v>
      </c>
      <c r="N121" s="150" t="str">
        <f>Beschrieb!G7</f>
        <v>1.SC Gießen-Sachsenhausen</v>
      </c>
      <c r="O121" s="150"/>
      <c r="P121" s="150"/>
      <c r="Q121" s="150"/>
      <c r="R121" s="150"/>
      <c r="S121" s="150"/>
      <c r="T121" s="151" t="str">
        <f>Beschrieb!L9</f>
        <v>TV Bischofsheim</v>
      </c>
      <c r="U121" s="151"/>
      <c r="V121" s="151"/>
      <c r="W121" s="151"/>
      <c r="X121" s="151"/>
      <c r="Y121" s="151" t="str">
        <f>Beschrieb!G17</f>
        <v>Günter Herbolsheimer</v>
      </c>
      <c r="Z121" s="151"/>
      <c r="AA121" s="151"/>
      <c r="AB121" s="151"/>
      <c r="AC121" s="151"/>
      <c r="AD121" s="47"/>
      <c r="AE121" s="152">
        <v>22</v>
      </c>
      <c r="AF121" s="152"/>
      <c r="AG121" s="53" t="s">
        <v>83</v>
      </c>
      <c r="AH121" s="153">
        <v>16</v>
      </c>
      <c r="AI121" s="153"/>
    </row>
    <row r="122" spans="1:35" ht="11.25" customHeight="1">
      <c r="A122" s="46">
        <v>96</v>
      </c>
      <c r="B122" s="148"/>
      <c r="C122" s="148"/>
      <c r="D122" s="149">
        <v>6</v>
      </c>
      <c r="E122" s="149"/>
      <c r="F122" s="150" t="str">
        <f>Beschrieb!C8</f>
        <v>TSV Iggelheim</v>
      </c>
      <c r="G122" s="150"/>
      <c r="H122" s="150"/>
      <c r="I122" s="150"/>
      <c r="J122" s="150"/>
      <c r="K122" s="150"/>
      <c r="L122" s="150"/>
      <c r="M122" s="50" t="s">
        <v>83</v>
      </c>
      <c r="N122" s="150" t="str">
        <f>Beschrieb!G8</f>
        <v>BRSG Kyffhäuser</v>
      </c>
      <c r="O122" s="150"/>
      <c r="P122" s="150"/>
      <c r="Q122" s="150"/>
      <c r="R122" s="150"/>
      <c r="S122" s="150"/>
      <c r="T122" s="151" t="str">
        <f>Beschrieb!L10</f>
        <v>BSSV Köthen</v>
      </c>
      <c r="U122" s="151"/>
      <c r="V122" s="151"/>
      <c r="W122" s="151"/>
      <c r="X122" s="151"/>
      <c r="Y122" s="151" t="str">
        <f>Beschrieb!G18</f>
        <v>Nane Busmann</v>
      </c>
      <c r="Z122" s="151"/>
      <c r="AA122" s="151"/>
      <c r="AB122" s="151"/>
      <c r="AC122" s="151"/>
      <c r="AD122" s="47"/>
      <c r="AE122" s="152">
        <v>18</v>
      </c>
      <c r="AF122" s="152"/>
      <c r="AG122" s="51" t="s">
        <v>83</v>
      </c>
      <c r="AH122" s="153">
        <v>17</v>
      </c>
      <c r="AI122" s="153"/>
    </row>
    <row r="123" spans="1:35" ht="11.25" customHeight="1">
      <c r="A123" s="46">
        <v>97</v>
      </c>
      <c r="B123" s="148"/>
      <c r="C123" s="148"/>
      <c r="D123" s="149">
        <v>7</v>
      </c>
      <c r="E123" s="149"/>
      <c r="F123" s="150" t="str">
        <f>Beschrieb!C7</f>
        <v>V Bischofsheim 1</v>
      </c>
      <c r="G123" s="150"/>
      <c r="H123" s="150"/>
      <c r="I123" s="150"/>
      <c r="J123" s="150"/>
      <c r="K123" s="150"/>
      <c r="L123" s="150"/>
      <c r="M123" s="52" t="s">
        <v>83</v>
      </c>
      <c r="N123" s="150" t="str">
        <f>Beschrieb!G9</f>
        <v>BSG Wilhelmsburg-Harburg</v>
      </c>
      <c r="O123" s="150"/>
      <c r="P123" s="150"/>
      <c r="Q123" s="150"/>
      <c r="R123" s="150"/>
      <c r="S123" s="150"/>
      <c r="T123" s="151" t="str">
        <f>Beschrieb!L11</f>
        <v>SV Aerobic-Arnstadt</v>
      </c>
      <c r="U123" s="151"/>
      <c r="V123" s="151"/>
      <c r="W123" s="151"/>
      <c r="X123" s="151"/>
      <c r="Y123" s="151" t="str">
        <f>Beschrieb!G19</f>
        <v>Hamburg</v>
      </c>
      <c r="Z123" s="151"/>
      <c r="AA123" s="151"/>
      <c r="AB123" s="151"/>
      <c r="AC123" s="151"/>
      <c r="AD123" s="47"/>
      <c r="AE123" s="152">
        <v>15</v>
      </c>
      <c r="AF123" s="152"/>
      <c r="AG123" s="53" t="s">
        <v>83</v>
      </c>
      <c r="AH123" s="153">
        <v>15</v>
      </c>
      <c r="AI123" s="153"/>
    </row>
    <row r="124" spans="1:35" ht="11.25" customHeight="1">
      <c r="A124" s="46">
        <v>98</v>
      </c>
      <c r="B124" s="148"/>
      <c r="C124" s="148"/>
      <c r="D124" s="149">
        <v>8</v>
      </c>
      <c r="E124" s="149"/>
      <c r="F124" s="150" t="str">
        <f>Beschrieb!G10</f>
        <v>BSSV Köthen</v>
      </c>
      <c r="G124" s="150"/>
      <c r="H124" s="150"/>
      <c r="I124" s="150"/>
      <c r="J124" s="150"/>
      <c r="K124" s="150"/>
      <c r="L124" s="150"/>
      <c r="M124" s="52" t="s">
        <v>83</v>
      </c>
      <c r="N124" s="150" t="str">
        <f>Beschrieb!G12</f>
        <v>TV Bischofsheim 2</v>
      </c>
      <c r="O124" s="150"/>
      <c r="P124" s="150"/>
      <c r="Q124" s="150"/>
      <c r="R124" s="150"/>
      <c r="S124" s="150"/>
      <c r="T124" s="151" t="str">
        <f>Beschrieb!L12</f>
        <v>frei</v>
      </c>
      <c r="U124" s="151"/>
      <c r="V124" s="151"/>
      <c r="W124" s="151"/>
      <c r="X124" s="151"/>
      <c r="Y124" s="151" t="str">
        <f>Beschrieb!C14</f>
        <v>Klaus Dieter Temme</v>
      </c>
      <c r="Z124" s="151"/>
      <c r="AA124" s="151"/>
      <c r="AB124" s="151"/>
      <c r="AC124" s="151"/>
      <c r="AD124" s="47"/>
      <c r="AE124" s="152">
        <v>17</v>
      </c>
      <c r="AF124" s="152"/>
      <c r="AG124" s="53" t="s">
        <v>83</v>
      </c>
      <c r="AH124" s="153">
        <v>12</v>
      </c>
      <c r="AI124" s="153"/>
    </row>
    <row r="125" spans="1:35" ht="11.25" customHeight="1">
      <c r="A125" s="48">
        <v>99</v>
      </c>
      <c r="B125" s="148"/>
      <c r="C125" s="148"/>
      <c r="D125" s="149">
        <v>9</v>
      </c>
      <c r="E125" s="149"/>
      <c r="F125" s="150" t="s">
        <v>94</v>
      </c>
      <c r="G125" s="150"/>
      <c r="H125" s="150"/>
      <c r="I125" s="150"/>
      <c r="J125" s="150"/>
      <c r="K125" s="150"/>
      <c r="L125" s="150"/>
      <c r="M125" s="52" t="s">
        <v>83</v>
      </c>
      <c r="N125" s="150"/>
      <c r="O125" s="150"/>
      <c r="P125" s="150"/>
      <c r="Q125" s="150"/>
      <c r="R125" s="150"/>
      <c r="S125" s="150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47"/>
      <c r="AE125" s="152"/>
      <c r="AF125" s="152"/>
      <c r="AG125" s="53" t="s">
        <v>83</v>
      </c>
      <c r="AH125" s="153"/>
      <c r="AI125" s="153"/>
    </row>
    <row r="126" spans="1:35" ht="3.75" customHeight="1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</row>
    <row r="127" spans="1:35" ht="11.25" customHeight="1">
      <c r="A127" s="42">
        <v>100</v>
      </c>
      <c r="B127" s="148" t="s">
        <v>96</v>
      </c>
      <c r="C127" s="148"/>
      <c r="D127" s="149">
        <v>1</v>
      </c>
      <c r="E127" s="149"/>
      <c r="F127" s="150" t="str">
        <f>Beschrieb!C12</f>
        <v>BVRS Cham</v>
      </c>
      <c r="G127" s="150"/>
      <c r="H127" s="150"/>
      <c r="I127" s="150"/>
      <c r="J127" s="150"/>
      <c r="K127" s="150"/>
      <c r="L127" s="150"/>
      <c r="M127" s="50" t="s">
        <v>83</v>
      </c>
      <c r="N127" s="150" t="str">
        <f>Beschrieb!E8</f>
        <v>BSC Kelsterbach</v>
      </c>
      <c r="O127" s="150"/>
      <c r="P127" s="150"/>
      <c r="Q127" s="150"/>
      <c r="R127" s="150"/>
      <c r="S127" s="150"/>
      <c r="T127" s="151" t="str">
        <f>Beschrieb!L13</f>
        <v>frei</v>
      </c>
      <c r="U127" s="151"/>
      <c r="V127" s="151"/>
      <c r="W127" s="151"/>
      <c r="X127" s="151"/>
      <c r="Y127" s="151" t="str">
        <f>Beschrieb!G16</f>
        <v>Günter Falkenstern</v>
      </c>
      <c r="Z127" s="151"/>
      <c r="AA127" s="151"/>
      <c r="AB127" s="151"/>
      <c r="AC127" s="151"/>
      <c r="AD127" s="39"/>
      <c r="AE127" s="152">
        <v>10</v>
      </c>
      <c r="AF127" s="152"/>
      <c r="AG127" s="51" t="s">
        <v>83</v>
      </c>
      <c r="AH127" s="153">
        <v>0</v>
      </c>
      <c r="AI127" s="153"/>
    </row>
    <row r="128" spans="1:35" ht="11.25" customHeight="1">
      <c r="A128" s="46">
        <v>101</v>
      </c>
      <c r="B128" s="148"/>
      <c r="C128" s="148"/>
      <c r="D128" s="149">
        <v>2</v>
      </c>
      <c r="E128" s="149"/>
      <c r="F128" s="150" t="str">
        <f>Beschrieb!C11</f>
        <v>VRB Brakel</v>
      </c>
      <c r="G128" s="150"/>
      <c r="H128" s="150"/>
      <c r="I128" s="150"/>
      <c r="J128" s="150"/>
      <c r="K128" s="150"/>
      <c r="L128" s="150"/>
      <c r="M128" s="52" t="s">
        <v>83</v>
      </c>
      <c r="N128" s="150" t="str">
        <f>Beschrieb!E9</f>
        <v>BSG Langenhaben</v>
      </c>
      <c r="O128" s="150"/>
      <c r="P128" s="150"/>
      <c r="Q128" s="150"/>
      <c r="R128" s="150"/>
      <c r="S128" s="150"/>
      <c r="T128" s="151" t="str">
        <f>Beschrieb!I7</f>
        <v>BSV Tempelhof-Schö.</v>
      </c>
      <c r="U128" s="151"/>
      <c r="V128" s="151"/>
      <c r="W128" s="151"/>
      <c r="X128" s="151"/>
      <c r="Y128" s="151" t="str">
        <f>Beschrieb!G17</f>
        <v>Günter Herbolsheimer</v>
      </c>
      <c r="Z128" s="151"/>
      <c r="AA128" s="151"/>
      <c r="AB128" s="151"/>
      <c r="AC128" s="151"/>
      <c r="AD128" s="39"/>
      <c r="AE128" s="152">
        <v>22</v>
      </c>
      <c r="AF128" s="152"/>
      <c r="AG128" s="53" t="s">
        <v>83</v>
      </c>
      <c r="AH128" s="153">
        <v>12</v>
      </c>
      <c r="AI128" s="153"/>
    </row>
    <row r="129" spans="1:35" ht="11.25" customHeight="1">
      <c r="A129" s="46">
        <v>102</v>
      </c>
      <c r="B129" s="148"/>
      <c r="C129" s="148"/>
      <c r="D129" s="149">
        <v>3</v>
      </c>
      <c r="E129" s="149"/>
      <c r="F129" s="150" t="str">
        <f>Beschrieb!C10</f>
        <v>VSV Kemnath</v>
      </c>
      <c r="G129" s="150"/>
      <c r="H129" s="150"/>
      <c r="I129" s="150"/>
      <c r="J129" s="150"/>
      <c r="K129" s="150"/>
      <c r="L129" s="150"/>
      <c r="M129" s="52" t="s">
        <v>83</v>
      </c>
      <c r="N129" s="150" t="str">
        <f>Beschrieb!E10</f>
        <v>SV Aerobic Arnstadt</v>
      </c>
      <c r="O129" s="150"/>
      <c r="P129" s="150"/>
      <c r="Q129" s="150"/>
      <c r="R129" s="150"/>
      <c r="S129" s="150"/>
      <c r="T129" s="151" t="str">
        <f>Beschrieb!I8</f>
        <v>BSG Langenhagen</v>
      </c>
      <c r="U129" s="151"/>
      <c r="V129" s="151"/>
      <c r="W129" s="151"/>
      <c r="X129" s="151"/>
      <c r="Y129" s="151" t="str">
        <f>Beschrieb!G18</f>
        <v>Nane Busmann</v>
      </c>
      <c r="Z129" s="151"/>
      <c r="AA129" s="151"/>
      <c r="AB129" s="151"/>
      <c r="AC129" s="151"/>
      <c r="AD129" s="39"/>
      <c r="AE129" s="152">
        <v>15</v>
      </c>
      <c r="AF129" s="152"/>
      <c r="AG129" s="53" t="s">
        <v>83</v>
      </c>
      <c r="AH129" s="153">
        <v>21</v>
      </c>
      <c r="AI129" s="153"/>
    </row>
    <row r="130" spans="1:35" ht="11.25" customHeight="1">
      <c r="A130" s="46">
        <v>103</v>
      </c>
      <c r="B130" s="148"/>
      <c r="C130" s="148"/>
      <c r="D130" s="149">
        <v>4</v>
      </c>
      <c r="E130" s="149"/>
      <c r="F130" s="150" t="str">
        <f>Beschrieb!C9</f>
        <v>HK 85 Köthen</v>
      </c>
      <c r="G130" s="150"/>
      <c r="H130" s="150"/>
      <c r="I130" s="150"/>
      <c r="J130" s="150"/>
      <c r="K130" s="150"/>
      <c r="L130" s="150"/>
      <c r="M130" s="52" t="s">
        <v>83</v>
      </c>
      <c r="N130" s="150" t="str">
        <f>Beschrieb!E11</f>
        <v>VSG Stadthagen</v>
      </c>
      <c r="O130" s="150"/>
      <c r="P130" s="150"/>
      <c r="Q130" s="150"/>
      <c r="R130" s="150"/>
      <c r="S130" s="150"/>
      <c r="T130" s="151" t="str">
        <f>Beschrieb!I9</f>
        <v>BRSG Bürstadt</v>
      </c>
      <c r="U130" s="151"/>
      <c r="V130" s="151"/>
      <c r="W130" s="151"/>
      <c r="X130" s="151"/>
      <c r="Y130" s="151" t="str">
        <f>Beschrieb!G19</f>
        <v>Hamburg</v>
      </c>
      <c r="Z130" s="151"/>
      <c r="AA130" s="151"/>
      <c r="AB130" s="151"/>
      <c r="AC130" s="151"/>
      <c r="AD130" s="39"/>
      <c r="AE130" s="152">
        <v>23</v>
      </c>
      <c r="AF130" s="152"/>
      <c r="AG130" s="53" t="s">
        <v>83</v>
      </c>
      <c r="AH130" s="153">
        <v>16</v>
      </c>
      <c r="AI130" s="153"/>
    </row>
    <row r="131" spans="1:35" ht="11.25" customHeight="1">
      <c r="A131" s="46">
        <v>104</v>
      </c>
      <c r="B131" s="148"/>
      <c r="C131" s="148"/>
      <c r="D131" s="149">
        <v>5</v>
      </c>
      <c r="E131" s="149"/>
      <c r="F131" s="150" t="str">
        <f>Beschrieb!C8</f>
        <v>TSV Iggelheim</v>
      </c>
      <c r="G131" s="150"/>
      <c r="H131" s="150"/>
      <c r="I131" s="150"/>
      <c r="J131" s="150"/>
      <c r="K131" s="150"/>
      <c r="L131" s="150"/>
      <c r="M131" s="52" t="s">
        <v>83</v>
      </c>
      <c r="N131" s="150" t="str">
        <f>Beschrieb!E12</f>
        <v>SGR Rendsburg</v>
      </c>
      <c r="O131" s="150"/>
      <c r="P131" s="150"/>
      <c r="Q131" s="150"/>
      <c r="R131" s="150"/>
      <c r="S131" s="150"/>
      <c r="T131" s="151" t="str">
        <f>Beschrieb!I10</f>
        <v>BRS Rudolstadt</v>
      </c>
      <c r="U131" s="151"/>
      <c r="V131" s="151"/>
      <c r="W131" s="151"/>
      <c r="X131" s="151"/>
      <c r="Y131" s="151" t="str">
        <f>Beschrieb!C14</f>
        <v>Klaus Dieter Temme</v>
      </c>
      <c r="Z131" s="151"/>
      <c r="AA131" s="151"/>
      <c r="AB131" s="151"/>
      <c r="AC131" s="151"/>
      <c r="AD131" s="39"/>
      <c r="AE131" s="152">
        <v>16</v>
      </c>
      <c r="AF131" s="152"/>
      <c r="AG131" s="53" t="s">
        <v>83</v>
      </c>
      <c r="AH131" s="153">
        <v>21</v>
      </c>
      <c r="AI131" s="153"/>
    </row>
    <row r="132" spans="1:35" ht="11.25" customHeight="1">
      <c r="A132" s="46">
        <v>105</v>
      </c>
      <c r="B132" s="148"/>
      <c r="C132" s="148"/>
      <c r="D132" s="149">
        <v>6</v>
      </c>
      <c r="E132" s="149"/>
      <c r="F132" s="150" t="str">
        <f>Beschrieb!C7</f>
        <v>V Bischofsheim 1</v>
      </c>
      <c r="G132" s="150"/>
      <c r="H132" s="150"/>
      <c r="I132" s="150"/>
      <c r="J132" s="150"/>
      <c r="K132" s="150"/>
      <c r="L132" s="150"/>
      <c r="M132" s="50" t="s">
        <v>83</v>
      </c>
      <c r="N132" s="150" t="str">
        <f>Beschrieb!G7</f>
        <v>1.SC Gießen-Sachsenhausen</v>
      </c>
      <c r="O132" s="150"/>
      <c r="P132" s="150"/>
      <c r="Q132" s="150"/>
      <c r="R132" s="150"/>
      <c r="S132" s="150"/>
      <c r="T132" s="151" t="str">
        <f>Beschrieb!I11</f>
        <v>BSA Gnarrenburg</v>
      </c>
      <c r="U132" s="151"/>
      <c r="V132" s="151"/>
      <c r="W132" s="151"/>
      <c r="X132" s="151"/>
      <c r="Y132" s="151" t="str">
        <f>Beschrieb!C15</f>
        <v>Wolfgang Groß</v>
      </c>
      <c r="Z132" s="151"/>
      <c r="AA132" s="151"/>
      <c r="AB132" s="151"/>
      <c r="AC132" s="151"/>
      <c r="AD132" s="39"/>
      <c r="AE132" s="152">
        <v>19</v>
      </c>
      <c r="AF132" s="152"/>
      <c r="AG132" s="51" t="s">
        <v>83</v>
      </c>
      <c r="AH132" s="153">
        <v>20</v>
      </c>
      <c r="AI132" s="153"/>
    </row>
    <row r="133" spans="1:35" ht="11.25" customHeight="1">
      <c r="A133" s="46">
        <v>106</v>
      </c>
      <c r="B133" s="148"/>
      <c r="C133" s="148"/>
      <c r="D133" s="149">
        <v>7</v>
      </c>
      <c r="E133" s="149"/>
      <c r="F133" s="150" t="str">
        <f>Beschrieb!G8</f>
        <v>BRSG Kyffhäuser</v>
      </c>
      <c r="G133" s="150"/>
      <c r="H133" s="150"/>
      <c r="I133" s="150"/>
      <c r="J133" s="150"/>
      <c r="K133" s="150"/>
      <c r="L133" s="150"/>
      <c r="M133" s="52" t="s">
        <v>83</v>
      </c>
      <c r="N133" s="150" t="str">
        <f>Beschrieb!G12</f>
        <v>TV Bischofsheim 2</v>
      </c>
      <c r="O133" s="150"/>
      <c r="P133" s="150"/>
      <c r="Q133" s="150"/>
      <c r="R133" s="150"/>
      <c r="S133" s="150"/>
      <c r="T133" s="151" t="str">
        <f>Beschrieb!I12</f>
        <v>Reha SG Itzehoe</v>
      </c>
      <c r="U133" s="151"/>
      <c r="V133" s="151"/>
      <c r="W133" s="151"/>
      <c r="X133" s="151"/>
      <c r="Y133" s="151" t="str">
        <f>Beschrieb!C16</f>
        <v>Gundolf Heyne</v>
      </c>
      <c r="Z133" s="151"/>
      <c r="AA133" s="151"/>
      <c r="AB133" s="151"/>
      <c r="AC133" s="151"/>
      <c r="AD133" s="39"/>
      <c r="AE133" s="152">
        <v>13</v>
      </c>
      <c r="AF133" s="152"/>
      <c r="AG133" s="53" t="s">
        <v>83</v>
      </c>
      <c r="AH133" s="153">
        <v>14</v>
      </c>
      <c r="AI133" s="153"/>
    </row>
    <row r="134" spans="1:35" ht="11.25" customHeight="1">
      <c r="A134" s="46">
        <v>107</v>
      </c>
      <c r="B134" s="148"/>
      <c r="C134" s="148"/>
      <c r="D134" s="149">
        <v>8</v>
      </c>
      <c r="E134" s="149"/>
      <c r="F134" s="150" t="str">
        <f>Beschrieb!G9</f>
        <v>BSG Wilhelmsburg-Harburg</v>
      </c>
      <c r="G134" s="150"/>
      <c r="H134" s="150"/>
      <c r="I134" s="150"/>
      <c r="J134" s="150"/>
      <c r="K134" s="150"/>
      <c r="L134" s="150"/>
      <c r="M134" s="52" t="s">
        <v>83</v>
      </c>
      <c r="N134" s="150" t="str">
        <f>Beschrieb!G11</f>
        <v>frei</v>
      </c>
      <c r="O134" s="150"/>
      <c r="P134" s="150"/>
      <c r="Q134" s="150"/>
      <c r="R134" s="150"/>
      <c r="S134" s="150"/>
      <c r="T134" s="151" t="str">
        <f>Beschrieb!I13</f>
        <v>BSC Kelksterbach</v>
      </c>
      <c r="U134" s="151"/>
      <c r="V134" s="151"/>
      <c r="W134" s="151"/>
      <c r="X134" s="151"/>
      <c r="Y134" s="151" t="str">
        <f>Beschrieb!C17</f>
        <v>Corina Beutel</v>
      </c>
      <c r="Z134" s="151"/>
      <c r="AA134" s="151"/>
      <c r="AB134" s="151"/>
      <c r="AC134" s="151"/>
      <c r="AD134" s="39"/>
      <c r="AE134" s="152"/>
      <c r="AF134" s="152"/>
      <c r="AG134" s="53" t="s">
        <v>83</v>
      </c>
      <c r="AH134" s="153"/>
      <c r="AI134" s="153"/>
    </row>
    <row r="135" spans="1:35" ht="11.25" customHeight="1">
      <c r="A135" s="48">
        <v>108</v>
      </c>
      <c r="B135" s="148"/>
      <c r="C135" s="148"/>
      <c r="D135" s="149">
        <v>9</v>
      </c>
      <c r="E135" s="149"/>
      <c r="F135" s="150" t="s">
        <v>94</v>
      </c>
      <c r="G135" s="150"/>
      <c r="H135" s="150"/>
      <c r="I135" s="150"/>
      <c r="J135" s="150"/>
      <c r="K135" s="150"/>
      <c r="L135" s="150"/>
      <c r="M135" s="52" t="s">
        <v>83</v>
      </c>
      <c r="N135" s="150"/>
      <c r="O135" s="150"/>
      <c r="P135" s="150"/>
      <c r="Q135" s="150"/>
      <c r="R135" s="150"/>
      <c r="S135" s="150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49"/>
      <c r="AE135" s="152"/>
      <c r="AF135" s="152"/>
      <c r="AG135" s="53" t="s">
        <v>83</v>
      </c>
      <c r="AH135" s="153"/>
      <c r="AI135" s="153"/>
    </row>
    <row r="136" spans="1:35" ht="3.75" customHeight="1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</row>
    <row r="137" spans="1:35" ht="11.25" customHeight="1">
      <c r="A137" s="42">
        <v>109</v>
      </c>
      <c r="B137" s="148" t="s">
        <v>97</v>
      </c>
      <c r="C137" s="148"/>
      <c r="D137" s="149">
        <v>1</v>
      </c>
      <c r="E137" s="149"/>
      <c r="F137" s="150" t="str">
        <f>Beschrieb!C11</f>
        <v>VRB Brakel</v>
      </c>
      <c r="G137" s="150"/>
      <c r="H137" s="150"/>
      <c r="I137" s="150"/>
      <c r="J137" s="150"/>
      <c r="K137" s="150"/>
      <c r="L137" s="150"/>
      <c r="M137" s="43"/>
      <c r="N137" s="150" t="str">
        <f>Beschrieb!E7</f>
        <v>BVS Tempelhof-Schö.</v>
      </c>
      <c r="O137" s="150"/>
      <c r="P137" s="150"/>
      <c r="Q137" s="150"/>
      <c r="R137" s="150"/>
      <c r="S137" s="150"/>
      <c r="T137" s="151" t="str">
        <f>Beschrieb!L7</f>
        <v>BRSG Kyffhäuser</v>
      </c>
      <c r="U137" s="151"/>
      <c r="V137" s="151"/>
      <c r="W137" s="151"/>
      <c r="X137" s="151"/>
      <c r="Y137" s="151" t="str">
        <f>Beschrieb!G18</f>
        <v>Nane Busmann</v>
      </c>
      <c r="Z137" s="151"/>
      <c r="AA137" s="151"/>
      <c r="AB137" s="151"/>
      <c r="AC137" s="151"/>
      <c r="AD137" s="44"/>
      <c r="AE137" s="152">
        <v>13</v>
      </c>
      <c r="AF137" s="152"/>
      <c r="AG137" s="51" t="s">
        <v>83</v>
      </c>
      <c r="AH137" s="153">
        <v>18</v>
      </c>
      <c r="AI137" s="153"/>
    </row>
    <row r="138" spans="1:35" ht="11.25" customHeight="1">
      <c r="A138" s="46">
        <v>110</v>
      </c>
      <c r="B138" s="148"/>
      <c r="C138" s="148"/>
      <c r="D138" s="149">
        <v>2</v>
      </c>
      <c r="E138" s="149"/>
      <c r="F138" s="150" t="str">
        <f>Beschrieb!C10</f>
        <v>VSV Kemnath</v>
      </c>
      <c r="G138" s="150"/>
      <c r="H138" s="150"/>
      <c r="I138" s="150"/>
      <c r="J138" s="150"/>
      <c r="K138" s="150"/>
      <c r="L138" s="150"/>
      <c r="M138" s="43"/>
      <c r="N138" s="150" t="str">
        <f>Beschrieb!E8</f>
        <v>BSC Kelsterbach</v>
      </c>
      <c r="O138" s="150"/>
      <c r="P138" s="150"/>
      <c r="Q138" s="150"/>
      <c r="R138" s="150"/>
      <c r="S138" s="150"/>
      <c r="T138" s="151" t="str">
        <f>Beschrieb!L8</f>
        <v>BSG Wilhelmsburg-H.</v>
      </c>
      <c r="U138" s="151"/>
      <c r="V138" s="151"/>
      <c r="W138" s="151"/>
      <c r="X138" s="151"/>
      <c r="Y138" s="151" t="str">
        <f>Beschrieb!G19</f>
        <v>Hamburg</v>
      </c>
      <c r="Z138" s="151"/>
      <c r="AA138" s="151"/>
      <c r="AB138" s="151"/>
      <c r="AC138" s="151"/>
      <c r="AD138" s="47"/>
      <c r="AE138" s="152">
        <v>10</v>
      </c>
      <c r="AF138" s="152"/>
      <c r="AG138" s="53" t="s">
        <v>83</v>
      </c>
      <c r="AH138" s="153">
        <v>0</v>
      </c>
      <c r="AI138" s="153"/>
    </row>
    <row r="139" spans="1:35" ht="11.25" customHeight="1">
      <c r="A139" s="46">
        <v>111</v>
      </c>
      <c r="B139" s="148"/>
      <c r="C139" s="148"/>
      <c r="D139" s="149">
        <v>3</v>
      </c>
      <c r="E139" s="149"/>
      <c r="F139" s="150" t="str">
        <f>Beschrieb!C9</f>
        <v>HK 85 Köthen</v>
      </c>
      <c r="G139" s="150"/>
      <c r="H139" s="150"/>
      <c r="I139" s="150"/>
      <c r="J139" s="150"/>
      <c r="K139" s="150"/>
      <c r="L139" s="150"/>
      <c r="M139" s="43"/>
      <c r="N139" s="150" t="str">
        <f>Beschrieb!E9</f>
        <v>BSG Langenhaben</v>
      </c>
      <c r="O139" s="150"/>
      <c r="P139" s="150"/>
      <c r="Q139" s="150"/>
      <c r="R139" s="150"/>
      <c r="S139" s="150"/>
      <c r="T139" s="151" t="str">
        <f>Beschrieb!L9</f>
        <v>TV Bischofsheim</v>
      </c>
      <c r="U139" s="151"/>
      <c r="V139" s="151"/>
      <c r="W139" s="151"/>
      <c r="X139" s="151"/>
      <c r="Y139" s="151" t="str">
        <f>Beschrieb!C14</f>
        <v>Klaus Dieter Temme</v>
      </c>
      <c r="Z139" s="151"/>
      <c r="AA139" s="151"/>
      <c r="AB139" s="151"/>
      <c r="AC139" s="151"/>
      <c r="AD139" s="47"/>
      <c r="AE139" s="152">
        <v>15</v>
      </c>
      <c r="AF139" s="152"/>
      <c r="AG139" s="53" t="s">
        <v>83</v>
      </c>
      <c r="AH139" s="153">
        <v>18</v>
      </c>
      <c r="AI139" s="153"/>
    </row>
    <row r="140" spans="1:35" ht="11.25" customHeight="1">
      <c r="A140" s="46">
        <v>112</v>
      </c>
      <c r="B140" s="148"/>
      <c r="C140" s="148"/>
      <c r="D140" s="149">
        <v>4</v>
      </c>
      <c r="E140" s="149"/>
      <c r="F140" s="150" t="str">
        <f>Beschrieb!C8</f>
        <v>TSV Iggelheim</v>
      </c>
      <c r="G140" s="150"/>
      <c r="H140" s="150"/>
      <c r="I140" s="150"/>
      <c r="J140" s="150"/>
      <c r="K140" s="150"/>
      <c r="L140" s="150"/>
      <c r="M140" s="43"/>
      <c r="N140" s="150" t="str">
        <f>Beschrieb!E10</f>
        <v>SV Aerobic Arnstadt</v>
      </c>
      <c r="O140" s="150"/>
      <c r="P140" s="150"/>
      <c r="Q140" s="150"/>
      <c r="R140" s="150"/>
      <c r="S140" s="150"/>
      <c r="T140" s="151" t="str">
        <f>Beschrieb!L10</f>
        <v>BSSV Köthen</v>
      </c>
      <c r="U140" s="151"/>
      <c r="V140" s="151"/>
      <c r="W140" s="151"/>
      <c r="X140" s="151"/>
      <c r="Y140" s="151" t="str">
        <f>Beschrieb!C15</f>
        <v>Wolfgang Groß</v>
      </c>
      <c r="Z140" s="151"/>
      <c r="AA140" s="151"/>
      <c r="AB140" s="151"/>
      <c r="AC140" s="151"/>
      <c r="AD140" s="47"/>
      <c r="AE140" s="152">
        <v>17</v>
      </c>
      <c r="AF140" s="152"/>
      <c r="AG140" s="53" t="s">
        <v>83</v>
      </c>
      <c r="AH140" s="153">
        <v>21</v>
      </c>
      <c r="AI140" s="153"/>
    </row>
    <row r="141" spans="1:35" ht="11.25" customHeight="1">
      <c r="A141" s="46">
        <v>113</v>
      </c>
      <c r="B141" s="148"/>
      <c r="C141" s="148"/>
      <c r="D141" s="149">
        <v>5</v>
      </c>
      <c r="E141" s="149"/>
      <c r="F141" s="150" t="str">
        <f>Beschrieb!C7</f>
        <v>V Bischofsheim 1</v>
      </c>
      <c r="G141" s="150"/>
      <c r="H141" s="150"/>
      <c r="I141" s="150"/>
      <c r="J141" s="150"/>
      <c r="K141" s="150"/>
      <c r="L141" s="150"/>
      <c r="M141" s="43"/>
      <c r="N141" s="150" t="str">
        <f>Beschrieb!E11</f>
        <v>VSG Stadthagen</v>
      </c>
      <c r="O141" s="150"/>
      <c r="P141" s="150"/>
      <c r="Q141" s="150"/>
      <c r="R141" s="150"/>
      <c r="S141" s="150"/>
      <c r="T141" s="151" t="str">
        <f>Beschrieb!L11</f>
        <v>SV Aerobic-Arnstadt</v>
      </c>
      <c r="U141" s="151"/>
      <c r="V141" s="151"/>
      <c r="W141" s="151"/>
      <c r="X141" s="151"/>
      <c r="Y141" s="151" t="str">
        <f>Beschrieb!C16</f>
        <v>Gundolf Heyne</v>
      </c>
      <c r="Z141" s="151"/>
      <c r="AA141" s="151"/>
      <c r="AB141" s="151"/>
      <c r="AC141" s="151"/>
      <c r="AD141" s="47"/>
      <c r="AE141" s="152">
        <v>17</v>
      </c>
      <c r="AF141" s="152"/>
      <c r="AG141" s="53" t="s">
        <v>83</v>
      </c>
      <c r="AH141" s="153">
        <v>18</v>
      </c>
      <c r="AI141" s="153"/>
    </row>
    <row r="142" spans="1:35" ht="11.25" customHeight="1">
      <c r="A142" s="46">
        <v>114</v>
      </c>
      <c r="B142" s="148"/>
      <c r="C142" s="148"/>
      <c r="D142" s="149">
        <v>6</v>
      </c>
      <c r="E142" s="149"/>
      <c r="F142" s="150" t="str">
        <f>Beschrieb!E12</f>
        <v>SGR Rendsburg</v>
      </c>
      <c r="G142" s="150"/>
      <c r="H142" s="150"/>
      <c r="I142" s="150"/>
      <c r="J142" s="150"/>
      <c r="K142" s="150"/>
      <c r="L142" s="150"/>
      <c r="M142" s="43"/>
      <c r="N142" s="150" t="str">
        <f>Beschrieb!G12</f>
        <v>TV Bischofsheim 2</v>
      </c>
      <c r="O142" s="150"/>
      <c r="P142" s="150"/>
      <c r="Q142" s="150"/>
      <c r="R142" s="150"/>
      <c r="S142" s="150"/>
      <c r="T142" s="151" t="str">
        <f>Beschrieb!L12</f>
        <v>frei</v>
      </c>
      <c r="U142" s="151"/>
      <c r="V142" s="151"/>
      <c r="W142" s="151"/>
      <c r="X142" s="151"/>
      <c r="Y142" s="151" t="str">
        <f>Beschrieb!C17</f>
        <v>Corina Beutel</v>
      </c>
      <c r="Z142" s="151"/>
      <c r="AA142" s="151"/>
      <c r="AB142" s="151"/>
      <c r="AC142" s="151"/>
      <c r="AD142" s="47"/>
      <c r="AE142" s="152">
        <v>14</v>
      </c>
      <c r="AF142" s="152"/>
      <c r="AG142" s="51" t="s">
        <v>83</v>
      </c>
      <c r="AH142" s="153">
        <v>16</v>
      </c>
      <c r="AI142" s="153"/>
    </row>
    <row r="143" spans="1:35" ht="11.25" customHeight="1">
      <c r="A143" s="46">
        <v>115</v>
      </c>
      <c r="B143" s="148"/>
      <c r="C143" s="148"/>
      <c r="D143" s="149">
        <v>7</v>
      </c>
      <c r="E143" s="149"/>
      <c r="F143" s="150" t="str">
        <f>Beschrieb!G7</f>
        <v>1.SC Gießen-Sachsenhausen</v>
      </c>
      <c r="G143" s="150"/>
      <c r="H143" s="150"/>
      <c r="I143" s="150"/>
      <c r="J143" s="150"/>
      <c r="K143" s="150"/>
      <c r="L143" s="150"/>
      <c r="M143" s="43"/>
      <c r="N143" s="150" t="str">
        <f>Beschrieb!G11</f>
        <v>frei</v>
      </c>
      <c r="O143" s="150"/>
      <c r="P143" s="150"/>
      <c r="Q143" s="150"/>
      <c r="R143" s="150"/>
      <c r="S143" s="150"/>
      <c r="T143" s="151" t="str">
        <f>Beschrieb!L13</f>
        <v>frei</v>
      </c>
      <c r="U143" s="151"/>
      <c r="V143" s="151"/>
      <c r="W143" s="151"/>
      <c r="X143" s="151"/>
      <c r="Y143" s="151" t="str">
        <f>Beschrieb!C18</f>
        <v>Frank Reimann</v>
      </c>
      <c r="Z143" s="151"/>
      <c r="AA143" s="151"/>
      <c r="AB143" s="151"/>
      <c r="AC143" s="151"/>
      <c r="AD143" s="47"/>
      <c r="AE143" s="152"/>
      <c r="AF143" s="152"/>
      <c r="AG143" s="53" t="s">
        <v>83</v>
      </c>
      <c r="AH143" s="153"/>
      <c r="AI143" s="153"/>
    </row>
    <row r="144" spans="1:35" ht="11.25" customHeight="1">
      <c r="A144" s="46">
        <v>116</v>
      </c>
      <c r="B144" s="148"/>
      <c r="C144" s="148"/>
      <c r="D144" s="149">
        <v>8</v>
      </c>
      <c r="E144" s="149"/>
      <c r="F144" s="150" t="str">
        <f>Beschrieb!G8</f>
        <v>BRSG Kyffhäuser</v>
      </c>
      <c r="G144" s="150"/>
      <c r="H144" s="150"/>
      <c r="I144" s="150"/>
      <c r="J144" s="150"/>
      <c r="K144" s="150"/>
      <c r="L144" s="150"/>
      <c r="M144" s="43"/>
      <c r="N144" s="150" t="str">
        <f>Beschrieb!G10</f>
        <v>BSSV Köthen</v>
      </c>
      <c r="O144" s="150"/>
      <c r="P144" s="150"/>
      <c r="Q144" s="150"/>
      <c r="R144" s="150"/>
      <c r="S144" s="150"/>
      <c r="T144" s="151" t="str">
        <f>Beschrieb!I7</f>
        <v>BSV Tempelhof-Schö.</v>
      </c>
      <c r="U144" s="151"/>
      <c r="V144" s="151"/>
      <c r="W144" s="151"/>
      <c r="X144" s="151"/>
      <c r="Y144" s="151" t="str">
        <f>Beschrieb!C19</f>
        <v>K.-H. Schmid</v>
      </c>
      <c r="Z144" s="151"/>
      <c r="AA144" s="151"/>
      <c r="AB144" s="151"/>
      <c r="AC144" s="151"/>
      <c r="AD144" s="47"/>
      <c r="AE144" s="152">
        <v>16</v>
      </c>
      <c r="AF144" s="152"/>
      <c r="AG144" s="53" t="s">
        <v>83</v>
      </c>
      <c r="AH144" s="153">
        <v>14</v>
      </c>
      <c r="AI144" s="153"/>
    </row>
    <row r="145" spans="1:35" ht="11.25" customHeight="1">
      <c r="A145" s="48">
        <v>117</v>
      </c>
      <c r="B145" s="148"/>
      <c r="C145" s="148"/>
      <c r="D145" s="149">
        <v>9</v>
      </c>
      <c r="E145" s="149"/>
      <c r="F145" s="150" t="s">
        <v>94</v>
      </c>
      <c r="G145" s="150"/>
      <c r="H145" s="150"/>
      <c r="I145" s="150"/>
      <c r="J145" s="150"/>
      <c r="K145" s="150"/>
      <c r="L145" s="150"/>
      <c r="M145" s="43"/>
      <c r="N145" s="150"/>
      <c r="O145" s="150"/>
      <c r="P145" s="150"/>
      <c r="Q145" s="150"/>
      <c r="R145" s="150"/>
      <c r="S145" s="150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49"/>
      <c r="AE145" s="152"/>
      <c r="AF145" s="152"/>
      <c r="AG145" s="53" t="s">
        <v>83</v>
      </c>
      <c r="AH145" s="153"/>
      <c r="AI145" s="153"/>
    </row>
    <row r="146" spans="1:35" ht="3.75" customHeight="1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</row>
    <row r="147" spans="1:35" ht="11.25" customHeight="1">
      <c r="A147" s="42">
        <v>118</v>
      </c>
      <c r="B147" s="148" t="s">
        <v>98</v>
      </c>
      <c r="C147" s="148"/>
      <c r="D147" s="149">
        <v>1</v>
      </c>
      <c r="E147" s="149"/>
      <c r="F147" s="150" t="str">
        <f>Beschrieb!C10</f>
        <v>VSV Kemnath</v>
      </c>
      <c r="G147" s="150"/>
      <c r="H147" s="150"/>
      <c r="I147" s="150"/>
      <c r="J147" s="150"/>
      <c r="K147" s="150"/>
      <c r="L147" s="150"/>
      <c r="M147" s="50" t="s">
        <v>83</v>
      </c>
      <c r="N147" s="150" t="str">
        <f>Beschrieb!C12</f>
        <v>BVRS Cham</v>
      </c>
      <c r="O147" s="150"/>
      <c r="P147" s="150"/>
      <c r="Q147" s="150"/>
      <c r="R147" s="150"/>
      <c r="S147" s="150"/>
      <c r="T147" s="151" t="str">
        <f>Beschrieb!I8</f>
        <v>BSG Langenhagen</v>
      </c>
      <c r="U147" s="151"/>
      <c r="V147" s="151"/>
      <c r="W147" s="151"/>
      <c r="X147" s="151"/>
      <c r="Y147" s="151" t="str">
        <f>Beschrieb!C14</f>
        <v>Klaus Dieter Temme</v>
      </c>
      <c r="Z147" s="151"/>
      <c r="AA147" s="151"/>
      <c r="AB147" s="151"/>
      <c r="AC147" s="151"/>
      <c r="AD147" s="44"/>
      <c r="AE147" s="152">
        <v>15</v>
      </c>
      <c r="AF147" s="152"/>
      <c r="AG147" s="51" t="s">
        <v>83</v>
      </c>
      <c r="AH147" s="153">
        <v>20</v>
      </c>
      <c r="AI147" s="153"/>
    </row>
    <row r="148" spans="1:35" ht="11.25" customHeight="1">
      <c r="A148" s="46">
        <v>119</v>
      </c>
      <c r="B148" s="148"/>
      <c r="C148" s="148"/>
      <c r="D148" s="149">
        <v>2</v>
      </c>
      <c r="E148" s="149"/>
      <c r="F148" s="150" t="str">
        <f>Beschrieb!C9</f>
        <v>HK 85 Köthen</v>
      </c>
      <c r="G148" s="150"/>
      <c r="H148" s="150"/>
      <c r="I148" s="150"/>
      <c r="J148" s="150"/>
      <c r="K148" s="150"/>
      <c r="L148" s="150"/>
      <c r="M148" s="52" t="s">
        <v>83</v>
      </c>
      <c r="N148" s="150" t="str">
        <f>Beschrieb!E7</f>
        <v>BVS Tempelhof-Schö.</v>
      </c>
      <c r="O148" s="150"/>
      <c r="P148" s="150"/>
      <c r="Q148" s="150"/>
      <c r="R148" s="150"/>
      <c r="S148" s="150"/>
      <c r="T148" s="151" t="str">
        <f>Beschrieb!I9</f>
        <v>BRSG Bürstadt</v>
      </c>
      <c r="U148" s="151"/>
      <c r="V148" s="151"/>
      <c r="W148" s="151"/>
      <c r="X148" s="151"/>
      <c r="Y148" s="151" t="str">
        <f>Beschrieb!C15</f>
        <v>Wolfgang Groß</v>
      </c>
      <c r="Z148" s="151"/>
      <c r="AA148" s="151"/>
      <c r="AB148" s="151"/>
      <c r="AC148" s="151"/>
      <c r="AD148" s="47"/>
      <c r="AE148" s="152">
        <v>18</v>
      </c>
      <c r="AF148" s="152"/>
      <c r="AG148" s="53" t="s">
        <v>83</v>
      </c>
      <c r="AH148" s="153">
        <v>17</v>
      </c>
      <c r="AI148" s="153"/>
    </row>
    <row r="149" spans="1:35" ht="11.25" customHeight="1">
      <c r="A149" s="46">
        <v>120</v>
      </c>
      <c r="B149" s="148"/>
      <c r="C149" s="148"/>
      <c r="D149" s="149">
        <v>3</v>
      </c>
      <c r="E149" s="149"/>
      <c r="F149" s="150" t="str">
        <f>Beschrieb!C8</f>
        <v>TSV Iggelheim</v>
      </c>
      <c r="G149" s="150"/>
      <c r="H149" s="150"/>
      <c r="I149" s="150"/>
      <c r="J149" s="150"/>
      <c r="K149" s="150"/>
      <c r="L149" s="150"/>
      <c r="M149" s="52" t="s">
        <v>83</v>
      </c>
      <c r="N149" s="150" t="str">
        <f>Beschrieb!E8</f>
        <v>BSC Kelsterbach</v>
      </c>
      <c r="O149" s="150"/>
      <c r="P149" s="150"/>
      <c r="Q149" s="150"/>
      <c r="R149" s="150"/>
      <c r="S149" s="150"/>
      <c r="T149" s="151" t="str">
        <f>Beschrieb!I10</f>
        <v>BRS Rudolstadt</v>
      </c>
      <c r="U149" s="151"/>
      <c r="V149" s="151"/>
      <c r="W149" s="151"/>
      <c r="X149" s="151"/>
      <c r="Y149" s="151" t="str">
        <f>Beschrieb!C16</f>
        <v>Gundolf Heyne</v>
      </c>
      <c r="Z149" s="151"/>
      <c r="AA149" s="151"/>
      <c r="AB149" s="151"/>
      <c r="AC149" s="151"/>
      <c r="AD149" s="47"/>
      <c r="AE149" s="152">
        <v>10</v>
      </c>
      <c r="AF149" s="152"/>
      <c r="AG149" s="53" t="s">
        <v>83</v>
      </c>
      <c r="AH149" s="153">
        <v>0</v>
      </c>
      <c r="AI149" s="153"/>
    </row>
    <row r="150" spans="1:35" ht="11.25" customHeight="1">
      <c r="A150" s="46">
        <v>121</v>
      </c>
      <c r="B150" s="148"/>
      <c r="C150" s="148"/>
      <c r="D150" s="149">
        <v>4</v>
      </c>
      <c r="E150" s="149"/>
      <c r="F150" s="150" t="str">
        <f>Beschrieb!C7</f>
        <v>V Bischofsheim 1</v>
      </c>
      <c r="G150" s="150"/>
      <c r="H150" s="150"/>
      <c r="I150" s="150"/>
      <c r="J150" s="150"/>
      <c r="K150" s="150"/>
      <c r="L150" s="150"/>
      <c r="M150" s="52" t="s">
        <v>83</v>
      </c>
      <c r="N150" s="150" t="str">
        <f>Beschrieb!E9</f>
        <v>BSG Langenhaben</v>
      </c>
      <c r="O150" s="150"/>
      <c r="P150" s="150"/>
      <c r="Q150" s="150"/>
      <c r="R150" s="150"/>
      <c r="S150" s="150"/>
      <c r="T150" s="151" t="str">
        <f>Beschrieb!I11</f>
        <v>BSA Gnarrenburg</v>
      </c>
      <c r="U150" s="151"/>
      <c r="V150" s="151"/>
      <c r="W150" s="151"/>
      <c r="X150" s="151"/>
      <c r="Y150" s="151" t="str">
        <f>Beschrieb!C17</f>
        <v>Corina Beutel</v>
      </c>
      <c r="Z150" s="151"/>
      <c r="AA150" s="151"/>
      <c r="AB150" s="151"/>
      <c r="AC150" s="151"/>
      <c r="AD150" s="47"/>
      <c r="AE150" s="152">
        <v>17</v>
      </c>
      <c r="AF150" s="152"/>
      <c r="AG150" s="53" t="s">
        <v>83</v>
      </c>
      <c r="AH150" s="153">
        <v>16</v>
      </c>
      <c r="AI150" s="153"/>
    </row>
    <row r="151" spans="1:35" ht="11.25" customHeight="1">
      <c r="A151" s="46">
        <v>122</v>
      </c>
      <c r="B151" s="148"/>
      <c r="C151" s="148"/>
      <c r="D151" s="149">
        <v>5</v>
      </c>
      <c r="E151" s="149"/>
      <c r="F151" s="150" t="str">
        <f>Beschrieb!E10</f>
        <v>SV Aerobic Arnstadt</v>
      </c>
      <c r="G151" s="150"/>
      <c r="H151" s="150"/>
      <c r="I151" s="150"/>
      <c r="J151" s="150"/>
      <c r="K151" s="150"/>
      <c r="L151" s="150"/>
      <c r="M151" s="52" t="s">
        <v>83</v>
      </c>
      <c r="N151" s="150" t="str">
        <f>Beschrieb!G12</f>
        <v>TV Bischofsheim 2</v>
      </c>
      <c r="O151" s="150"/>
      <c r="P151" s="150"/>
      <c r="Q151" s="150"/>
      <c r="R151" s="150"/>
      <c r="S151" s="150"/>
      <c r="T151" s="151" t="str">
        <f>Beschrieb!I12</f>
        <v>Reha SG Itzehoe</v>
      </c>
      <c r="U151" s="151"/>
      <c r="V151" s="151"/>
      <c r="W151" s="151"/>
      <c r="X151" s="151"/>
      <c r="Y151" s="151" t="str">
        <f>Beschrieb!C18</f>
        <v>Frank Reimann</v>
      </c>
      <c r="Z151" s="151"/>
      <c r="AA151" s="151"/>
      <c r="AB151" s="151"/>
      <c r="AC151" s="151"/>
      <c r="AD151" s="47"/>
      <c r="AE151" s="152">
        <v>11</v>
      </c>
      <c r="AF151" s="152"/>
      <c r="AG151" s="53" t="s">
        <v>83</v>
      </c>
      <c r="AH151" s="153">
        <v>18</v>
      </c>
      <c r="AI151" s="153"/>
    </row>
    <row r="152" spans="1:35" ht="11.25" customHeight="1">
      <c r="A152" s="46">
        <v>123</v>
      </c>
      <c r="B152" s="148"/>
      <c r="C152" s="148"/>
      <c r="D152" s="149">
        <v>6</v>
      </c>
      <c r="E152" s="149"/>
      <c r="F152" s="150" t="str">
        <f>Beschrieb!E11</f>
        <v>VSG Stadthagen</v>
      </c>
      <c r="G152" s="150"/>
      <c r="H152" s="150"/>
      <c r="I152" s="150"/>
      <c r="J152" s="150"/>
      <c r="K152" s="150"/>
      <c r="L152" s="150"/>
      <c r="M152" s="50" t="s">
        <v>83</v>
      </c>
      <c r="N152" s="150" t="str">
        <f>Beschrieb!G11</f>
        <v>frei</v>
      </c>
      <c r="O152" s="150"/>
      <c r="P152" s="150"/>
      <c r="Q152" s="150"/>
      <c r="R152" s="150"/>
      <c r="S152" s="150"/>
      <c r="T152" s="151" t="str">
        <f>Beschrieb!I13</f>
        <v>BSC Kelksterbach</v>
      </c>
      <c r="U152" s="151"/>
      <c r="V152" s="151"/>
      <c r="W152" s="151"/>
      <c r="X152" s="151"/>
      <c r="Y152" s="151" t="str">
        <f>Beschrieb!C19</f>
        <v>K.-H. Schmid</v>
      </c>
      <c r="Z152" s="151"/>
      <c r="AA152" s="151"/>
      <c r="AB152" s="151"/>
      <c r="AC152" s="151"/>
      <c r="AD152" s="47"/>
      <c r="AE152" s="152"/>
      <c r="AF152" s="152"/>
      <c r="AG152" s="51" t="s">
        <v>83</v>
      </c>
      <c r="AH152" s="153"/>
      <c r="AI152" s="153"/>
    </row>
    <row r="153" spans="1:35" ht="11.25" customHeight="1">
      <c r="A153" s="46">
        <v>124</v>
      </c>
      <c r="B153" s="148"/>
      <c r="C153" s="148"/>
      <c r="D153" s="149">
        <v>7</v>
      </c>
      <c r="E153" s="149"/>
      <c r="F153" s="150" t="str">
        <f>Beschrieb!E12</f>
        <v>SGR Rendsburg</v>
      </c>
      <c r="G153" s="150"/>
      <c r="H153" s="150"/>
      <c r="I153" s="150"/>
      <c r="J153" s="150"/>
      <c r="K153" s="150"/>
      <c r="L153" s="150"/>
      <c r="M153" s="52" t="s">
        <v>83</v>
      </c>
      <c r="N153" s="150" t="str">
        <f>Beschrieb!G10</f>
        <v>BSSV Köthen</v>
      </c>
      <c r="O153" s="150"/>
      <c r="P153" s="150"/>
      <c r="Q153" s="150"/>
      <c r="R153" s="150"/>
      <c r="S153" s="150"/>
      <c r="T153" s="151" t="str">
        <f>Beschrieb!L7</f>
        <v>BRSG Kyffhäuser</v>
      </c>
      <c r="U153" s="151"/>
      <c r="V153" s="151"/>
      <c r="W153" s="151"/>
      <c r="X153" s="151"/>
      <c r="Y153" s="151" t="str">
        <f>Beschrieb!G14</f>
        <v>Angelik Schmid</v>
      </c>
      <c r="Z153" s="151"/>
      <c r="AA153" s="151"/>
      <c r="AB153" s="151"/>
      <c r="AC153" s="151"/>
      <c r="AD153" s="47"/>
      <c r="AE153" s="152">
        <v>14</v>
      </c>
      <c r="AF153" s="152"/>
      <c r="AG153" s="53" t="s">
        <v>83</v>
      </c>
      <c r="AH153" s="153">
        <v>14</v>
      </c>
      <c r="AI153" s="153"/>
    </row>
    <row r="154" spans="1:35" ht="11.25" customHeight="1">
      <c r="A154" s="46">
        <v>125</v>
      </c>
      <c r="B154" s="148"/>
      <c r="C154" s="148"/>
      <c r="D154" s="149">
        <v>8</v>
      </c>
      <c r="E154" s="149"/>
      <c r="F154" s="150" t="str">
        <f>Beschrieb!G7</f>
        <v>1.SC Gießen-Sachsenhausen</v>
      </c>
      <c r="G154" s="150"/>
      <c r="H154" s="150"/>
      <c r="I154" s="150"/>
      <c r="J154" s="150"/>
      <c r="K154" s="150"/>
      <c r="L154" s="150"/>
      <c r="M154" s="52" t="s">
        <v>83</v>
      </c>
      <c r="N154" s="150" t="str">
        <f>Beschrieb!G9</f>
        <v>BSG Wilhelmsburg-Harburg</v>
      </c>
      <c r="O154" s="150"/>
      <c r="P154" s="150"/>
      <c r="Q154" s="150"/>
      <c r="R154" s="150"/>
      <c r="S154" s="150"/>
      <c r="T154" s="151" t="str">
        <f>Beschrieb!L8</f>
        <v>BSG Wilhelmsburg-H.</v>
      </c>
      <c r="U154" s="151"/>
      <c r="V154" s="151"/>
      <c r="W154" s="151"/>
      <c r="X154" s="151"/>
      <c r="Y154" s="151" t="str">
        <f>Beschrieb!G15</f>
        <v>Helga Plötz</v>
      </c>
      <c r="Z154" s="151"/>
      <c r="AA154" s="151"/>
      <c r="AB154" s="151"/>
      <c r="AC154" s="151"/>
      <c r="AD154" s="47"/>
      <c r="AE154" s="152">
        <v>19</v>
      </c>
      <c r="AF154" s="152"/>
      <c r="AG154" s="53" t="s">
        <v>83</v>
      </c>
      <c r="AH154" s="153">
        <v>17</v>
      </c>
      <c r="AI154" s="153"/>
    </row>
    <row r="155" spans="1:35" ht="11.25" customHeight="1">
      <c r="A155" s="48">
        <v>126</v>
      </c>
      <c r="B155" s="148"/>
      <c r="C155" s="148"/>
      <c r="D155" s="149">
        <v>9</v>
      </c>
      <c r="E155" s="149"/>
      <c r="F155" s="150" t="s">
        <v>94</v>
      </c>
      <c r="G155" s="150"/>
      <c r="H155" s="150"/>
      <c r="I155" s="150"/>
      <c r="J155" s="150"/>
      <c r="K155" s="150"/>
      <c r="L155" s="150"/>
      <c r="M155" s="52" t="s">
        <v>83</v>
      </c>
      <c r="N155" s="150"/>
      <c r="O155" s="150"/>
      <c r="P155" s="150"/>
      <c r="Q155" s="150"/>
      <c r="R155" s="150"/>
      <c r="S155" s="150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49"/>
      <c r="AE155" s="152"/>
      <c r="AF155" s="152"/>
      <c r="AG155" s="53" t="s">
        <v>83</v>
      </c>
      <c r="AH155" s="153"/>
      <c r="AI155" s="153"/>
    </row>
    <row r="156" spans="1:35" ht="3.75" customHeight="1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</row>
    <row r="157" spans="1:35" ht="11.25" customHeight="1">
      <c r="A157" s="42">
        <v>127</v>
      </c>
      <c r="B157" s="148" t="s">
        <v>99</v>
      </c>
      <c r="C157" s="148"/>
      <c r="D157" s="149">
        <v>1</v>
      </c>
      <c r="E157" s="149"/>
      <c r="F157" s="150" t="str">
        <f>Beschrieb!C9</f>
        <v>HK 85 Köthen</v>
      </c>
      <c r="G157" s="150"/>
      <c r="H157" s="150"/>
      <c r="I157" s="150"/>
      <c r="J157" s="150"/>
      <c r="K157" s="150"/>
      <c r="L157" s="150"/>
      <c r="M157" s="50" t="s">
        <v>83</v>
      </c>
      <c r="N157" s="150" t="str">
        <f>Beschrieb!C11</f>
        <v>VRB Brakel</v>
      </c>
      <c r="O157" s="150"/>
      <c r="P157" s="150"/>
      <c r="Q157" s="150"/>
      <c r="R157" s="150"/>
      <c r="S157" s="150"/>
      <c r="T157" s="151" t="str">
        <f>Beschrieb!L9</f>
        <v>TV Bischofsheim</v>
      </c>
      <c r="U157" s="151"/>
      <c r="V157" s="151"/>
      <c r="W157" s="151"/>
      <c r="X157" s="151"/>
      <c r="Y157" s="151" t="str">
        <f>Beschrieb!G18</f>
        <v>Nane Busmann</v>
      </c>
      <c r="Z157" s="151"/>
      <c r="AA157" s="151"/>
      <c r="AB157" s="151"/>
      <c r="AC157" s="151"/>
      <c r="AD157" s="44"/>
      <c r="AE157" s="152">
        <v>20</v>
      </c>
      <c r="AF157" s="152"/>
      <c r="AG157" s="51" t="s">
        <v>83</v>
      </c>
      <c r="AH157" s="153">
        <v>14</v>
      </c>
      <c r="AI157" s="153"/>
    </row>
    <row r="158" spans="1:35" ht="11.25" customHeight="1">
      <c r="A158" s="46">
        <v>128</v>
      </c>
      <c r="B158" s="148"/>
      <c r="C158" s="148"/>
      <c r="D158" s="149">
        <v>2</v>
      </c>
      <c r="E158" s="149"/>
      <c r="F158" s="150" t="str">
        <f>Beschrieb!C8</f>
        <v>TSV Iggelheim</v>
      </c>
      <c r="G158" s="150"/>
      <c r="H158" s="150"/>
      <c r="I158" s="150"/>
      <c r="J158" s="150"/>
      <c r="K158" s="150"/>
      <c r="L158" s="150"/>
      <c r="M158" s="52" t="s">
        <v>83</v>
      </c>
      <c r="N158" s="150" t="str">
        <f>Beschrieb!C12</f>
        <v>BVRS Cham</v>
      </c>
      <c r="O158" s="150"/>
      <c r="P158" s="150"/>
      <c r="Q158" s="150"/>
      <c r="R158" s="150"/>
      <c r="S158" s="150"/>
      <c r="T158" s="151" t="str">
        <f>Beschrieb!L10</f>
        <v>BSSV Köthen</v>
      </c>
      <c r="U158" s="151"/>
      <c r="V158" s="151"/>
      <c r="W158" s="151"/>
      <c r="X158" s="151"/>
      <c r="Y158" s="151" t="str">
        <f>Beschrieb!G19</f>
        <v>Hamburg</v>
      </c>
      <c r="Z158" s="151"/>
      <c r="AA158" s="151"/>
      <c r="AB158" s="151"/>
      <c r="AC158" s="151"/>
      <c r="AD158" s="47"/>
      <c r="AE158" s="152">
        <v>16</v>
      </c>
      <c r="AF158" s="152"/>
      <c r="AG158" s="53" t="s">
        <v>83</v>
      </c>
      <c r="AH158" s="153">
        <v>21</v>
      </c>
      <c r="AI158" s="153"/>
    </row>
    <row r="159" spans="1:35" ht="11.25" customHeight="1">
      <c r="A159" s="46">
        <v>129</v>
      </c>
      <c r="B159" s="148"/>
      <c r="C159" s="148"/>
      <c r="D159" s="149">
        <v>3</v>
      </c>
      <c r="E159" s="149"/>
      <c r="F159" s="150" t="str">
        <f>Beschrieb!C7</f>
        <v>V Bischofsheim 1</v>
      </c>
      <c r="G159" s="150"/>
      <c r="H159" s="150"/>
      <c r="I159" s="150"/>
      <c r="J159" s="150"/>
      <c r="K159" s="150"/>
      <c r="L159" s="150"/>
      <c r="M159" s="52" t="s">
        <v>83</v>
      </c>
      <c r="N159" s="150" t="str">
        <f>Beschrieb!E7</f>
        <v>BVS Tempelhof-Schö.</v>
      </c>
      <c r="O159" s="150"/>
      <c r="P159" s="150"/>
      <c r="Q159" s="150"/>
      <c r="R159" s="150"/>
      <c r="S159" s="150"/>
      <c r="T159" s="151" t="str">
        <f>Beschrieb!L11</f>
        <v>SV Aerobic-Arnstadt</v>
      </c>
      <c r="U159" s="151"/>
      <c r="V159" s="151"/>
      <c r="W159" s="151"/>
      <c r="X159" s="151"/>
      <c r="Y159" s="151" t="str">
        <f>Beschrieb!C14</f>
        <v>Klaus Dieter Temme</v>
      </c>
      <c r="Z159" s="151"/>
      <c r="AA159" s="151"/>
      <c r="AB159" s="151"/>
      <c r="AC159" s="151"/>
      <c r="AD159" s="47"/>
      <c r="AE159" s="152">
        <v>12</v>
      </c>
      <c r="AF159" s="152"/>
      <c r="AG159" s="53" t="s">
        <v>83</v>
      </c>
      <c r="AH159" s="153">
        <v>15</v>
      </c>
      <c r="AI159" s="153"/>
    </row>
    <row r="160" spans="1:35" ht="11.25" customHeight="1">
      <c r="A160" s="46">
        <v>130</v>
      </c>
      <c r="B160" s="148"/>
      <c r="C160" s="148"/>
      <c r="D160" s="149">
        <v>4</v>
      </c>
      <c r="E160" s="149"/>
      <c r="F160" s="150" t="str">
        <f>Beschrieb!E8</f>
        <v>BSC Kelsterbach</v>
      </c>
      <c r="G160" s="150"/>
      <c r="H160" s="150"/>
      <c r="I160" s="150"/>
      <c r="J160" s="150"/>
      <c r="K160" s="150"/>
      <c r="L160" s="150"/>
      <c r="M160" s="52" t="s">
        <v>83</v>
      </c>
      <c r="N160" s="150" t="str">
        <f>Beschrieb!G12</f>
        <v>TV Bischofsheim 2</v>
      </c>
      <c r="O160" s="150"/>
      <c r="P160" s="150"/>
      <c r="Q160" s="150"/>
      <c r="R160" s="150"/>
      <c r="S160" s="150"/>
      <c r="T160" s="151" t="str">
        <f>Beschrieb!L12</f>
        <v>frei</v>
      </c>
      <c r="U160" s="151"/>
      <c r="V160" s="151"/>
      <c r="W160" s="151"/>
      <c r="X160" s="151"/>
      <c r="Y160" s="151" t="str">
        <f>Beschrieb!C15</f>
        <v>Wolfgang Groß</v>
      </c>
      <c r="Z160" s="151"/>
      <c r="AA160" s="151"/>
      <c r="AB160" s="151"/>
      <c r="AC160" s="151"/>
      <c r="AD160" s="47"/>
      <c r="AE160" s="152">
        <v>0</v>
      </c>
      <c r="AF160" s="152"/>
      <c r="AG160" s="53" t="s">
        <v>83</v>
      </c>
      <c r="AH160" s="153">
        <v>10</v>
      </c>
      <c r="AI160" s="153"/>
    </row>
    <row r="161" spans="1:35" ht="11.25" customHeight="1">
      <c r="A161" s="46">
        <v>131</v>
      </c>
      <c r="B161" s="148"/>
      <c r="C161" s="148"/>
      <c r="D161" s="149">
        <v>5</v>
      </c>
      <c r="E161" s="149"/>
      <c r="F161" s="150" t="str">
        <f>Beschrieb!E9</f>
        <v>BSG Langenhaben</v>
      </c>
      <c r="G161" s="150"/>
      <c r="H161" s="150"/>
      <c r="I161" s="150"/>
      <c r="J161" s="150"/>
      <c r="K161" s="150"/>
      <c r="L161" s="150"/>
      <c r="M161" s="52" t="s">
        <v>83</v>
      </c>
      <c r="N161" s="150" t="str">
        <f>Beschrieb!G11</f>
        <v>frei</v>
      </c>
      <c r="O161" s="150"/>
      <c r="P161" s="150"/>
      <c r="Q161" s="150"/>
      <c r="R161" s="150"/>
      <c r="S161" s="150"/>
      <c r="T161" s="151" t="str">
        <f>Beschrieb!L13</f>
        <v>frei</v>
      </c>
      <c r="U161" s="151"/>
      <c r="V161" s="151"/>
      <c r="W161" s="151"/>
      <c r="X161" s="151"/>
      <c r="Y161" s="151" t="str">
        <f>Beschrieb!C16</f>
        <v>Gundolf Heyne</v>
      </c>
      <c r="Z161" s="151"/>
      <c r="AA161" s="151"/>
      <c r="AB161" s="151"/>
      <c r="AC161" s="151"/>
      <c r="AD161" s="47"/>
      <c r="AE161" s="152"/>
      <c r="AF161" s="152"/>
      <c r="AG161" s="53" t="s">
        <v>83</v>
      </c>
      <c r="AH161" s="153"/>
      <c r="AI161" s="153"/>
    </row>
    <row r="162" spans="1:35" ht="11.25" customHeight="1">
      <c r="A162" s="46">
        <v>132</v>
      </c>
      <c r="B162" s="148"/>
      <c r="C162" s="148"/>
      <c r="D162" s="149">
        <v>6</v>
      </c>
      <c r="E162" s="149"/>
      <c r="F162" s="150" t="str">
        <f>Beschrieb!E10</f>
        <v>SV Aerobic Arnstadt</v>
      </c>
      <c r="G162" s="150"/>
      <c r="H162" s="150"/>
      <c r="I162" s="150"/>
      <c r="J162" s="150"/>
      <c r="K162" s="150"/>
      <c r="L162" s="150"/>
      <c r="M162" s="50" t="s">
        <v>83</v>
      </c>
      <c r="N162" s="150" t="str">
        <f>Beschrieb!G10</f>
        <v>BSSV Köthen</v>
      </c>
      <c r="O162" s="150"/>
      <c r="P162" s="150"/>
      <c r="Q162" s="150"/>
      <c r="R162" s="150"/>
      <c r="S162" s="150"/>
      <c r="T162" s="151" t="str">
        <f>Beschrieb!I7</f>
        <v>BSV Tempelhof-Schö.</v>
      </c>
      <c r="U162" s="151"/>
      <c r="V162" s="151"/>
      <c r="W162" s="151"/>
      <c r="X162" s="151"/>
      <c r="Y162" s="151" t="str">
        <f>Beschrieb!C17</f>
        <v>Corina Beutel</v>
      </c>
      <c r="Z162" s="151"/>
      <c r="AA162" s="151"/>
      <c r="AB162" s="151"/>
      <c r="AC162" s="151"/>
      <c r="AD162" s="47"/>
      <c r="AE162" s="152">
        <v>13</v>
      </c>
      <c r="AF162" s="152"/>
      <c r="AG162" s="51" t="s">
        <v>83</v>
      </c>
      <c r="AH162" s="153">
        <v>16</v>
      </c>
      <c r="AI162" s="153"/>
    </row>
    <row r="163" spans="1:35" ht="11.25" customHeight="1">
      <c r="A163" s="46">
        <v>133</v>
      </c>
      <c r="B163" s="148"/>
      <c r="C163" s="148"/>
      <c r="D163" s="149">
        <v>7</v>
      </c>
      <c r="E163" s="149"/>
      <c r="F163" s="150" t="str">
        <f>Beschrieb!E11</f>
        <v>VSG Stadthagen</v>
      </c>
      <c r="G163" s="150"/>
      <c r="H163" s="150"/>
      <c r="I163" s="150"/>
      <c r="J163" s="150"/>
      <c r="K163" s="150"/>
      <c r="L163" s="150"/>
      <c r="M163" s="52" t="s">
        <v>83</v>
      </c>
      <c r="N163" s="150" t="str">
        <f>Beschrieb!G9</f>
        <v>BSG Wilhelmsburg-Harburg</v>
      </c>
      <c r="O163" s="150"/>
      <c r="P163" s="150"/>
      <c r="Q163" s="150"/>
      <c r="R163" s="150"/>
      <c r="S163" s="150"/>
      <c r="T163" s="151" t="str">
        <f>Beschrieb!I8</f>
        <v>BSG Langenhagen</v>
      </c>
      <c r="U163" s="151"/>
      <c r="V163" s="151"/>
      <c r="W163" s="151"/>
      <c r="X163" s="151"/>
      <c r="Y163" s="151" t="str">
        <f>Beschrieb!C18</f>
        <v>Frank Reimann</v>
      </c>
      <c r="Z163" s="151"/>
      <c r="AA163" s="151"/>
      <c r="AB163" s="151"/>
      <c r="AC163" s="151"/>
      <c r="AD163" s="47"/>
      <c r="AE163" s="152">
        <v>22</v>
      </c>
      <c r="AF163" s="152"/>
      <c r="AG163" s="53" t="s">
        <v>83</v>
      </c>
      <c r="AH163" s="153">
        <v>18</v>
      </c>
      <c r="AI163" s="153"/>
    </row>
    <row r="164" spans="1:35" ht="11.25" customHeight="1">
      <c r="A164" s="46">
        <v>134</v>
      </c>
      <c r="B164" s="148"/>
      <c r="C164" s="148"/>
      <c r="D164" s="149">
        <v>8</v>
      </c>
      <c r="E164" s="149"/>
      <c r="F164" s="150" t="str">
        <f>Beschrieb!E12</f>
        <v>SGR Rendsburg</v>
      </c>
      <c r="G164" s="150"/>
      <c r="H164" s="150"/>
      <c r="I164" s="150"/>
      <c r="J164" s="150"/>
      <c r="K164" s="150"/>
      <c r="L164" s="150"/>
      <c r="M164" s="52" t="s">
        <v>83</v>
      </c>
      <c r="N164" s="150" t="str">
        <f>Beschrieb!G8</f>
        <v>BRSG Kyffhäuser</v>
      </c>
      <c r="O164" s="150"/>
      <c r="P164" s="150"/>
      <c r="Q164" s="150"/>
      <c r="R164" s="150"/>
      <c r="S164" s="150"/>
      <c r="T164" s="151" t="str">
        <f>Beschrieb!I9</f>
        <v>BRSG Bürstadt</v>
      </c>
      <c r="U164" s="151"/>
      <c r="V164" s="151"/>
      <c r="W164" s="151"/>
      <c r="X164" s="151"/>
      <c r="Y164" s="151" t="str">
        <f>Beschrieb!C19</f>
        <v>K.-H. Schmid</v>
      </c>
      <c r="Z164" s="151"/>
      <c r="AA164" s="151"/>
      <c r="AB164" s="151"/>
      <c r="AC164" s="151"/>
      <c r="AD164" s="47"/>
      <c r="AE164" s="152">
        <v>17</v>
      </c>
      <c r="AF164" s="152"/>
      <c r="AG164" s="53" t="s">
        <v>83</v>
      </c>
      <c r="AH164" s="153">
        <v>16</v>
      </c>
      <c r="AI164" s="153"/>
    </row>
    <row r="165" spans="1:35" ht="11.25" customHeight="1">
      <c r="A165" s="48">
        <v>135</v>
      </c>
      <c r="B165" s="148"/>
      <c r="C165" s="148"/>
      <c r="D165" s="149">
        <v>9</v>
      </c>
      <c r="E165" s="149"/>
      <c r="F165" s="150" t="s">
        <v>94</v>
      </c>
      <c r="G165" s="150"/>
      <c r="H165" s="150"/>
      <c r="I165" s="150"/>
      <c r="J165" s="150"/>
      <c r="K165" s="150"/>
      <c r="L165" s="150"/>
      <c r="M165" s="52" t="s">
        <v>83</v>
      </c>
      <c r="N165" s="150"/>
      <c r="O165" s="150"/>
      <c r="P165" s="150"/>
      <c r="Q165" s="150"/>
      <c r="R165" s="150"/>
      <c r="S165" s="150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49"/>
      <c r="AE165" s="152"/>
      <c r="AF165" s="152"/>
      <c r="AG165" s="53" t="s">
        <v>83</v>
      </c>
      <c r="AH165" s="153"/>
      <c r="AI165" s="153"/>
    </row>
    <row r="166" spans="1:35" ht="3.75" customHeight="1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</row>
    <row r="167" spans="1:35" ht="11.25" customHeight="1">
      <c r="A167" s="42">
        <v>136</v>
      </c>
      <c r="B167" s="148" t="s">
        <v>100</v>
      </c>
      <c r="C167" s="148"/>
      <c r="D167" s="149">
        <v>1</v>
      </c>
      <c r="E167" s="149"/>
      <c r="F167" s="150" t="str">
        <f>Beschrieb!C8</f>
        <v>TSV Iggelheim</v>
      </c>
      <c r="G167" s="150"/>
      <c r="H167" s="150"/>
      <c r="I167" s="150"/>
      <c r="J167" s="150"/>
      <c r="K167" s="150"/>
      <c r="L167" s="150"/>
      <c r="M167" s="50" t="s">
        <v>83</v>
      </c>
      <c r="N167" s="150" t="str">
        <f>Beschrieb!C10</f>
        <v>VSV Kemnath</v>
      </c>
      <c r="O167" s="150"/>
      <c r="P167" s="150"/>
      <c r="Q167" s="150"/>
      <c r="R167" s="150"/>
      <c r="S167" s="150"/>
      <c r="T167" s="151" t="str">
        <f>Beschrieb!I10</f>
        <v>BRS Rudolstadt</v>
      </c>
      <c r="U167" s="151"/>
      <c r="V167" s="151"/>
      <c r="W167" s="151"/>
      <c r="X167" s="151"/>
      <c r="Y167" s="151" t="str">
        <f>Beschrieb!G14</f>
        <v>Angelik Schmid</v>
      </c>
      <c r="Z167" s="151"/>
      <c r="AA167" s="151"/>
      <c r="AB167" s="151"/>
      <c r="AC167" s="151"/>
      <c r="AD167" s="44"/>
      <c r="AE167" s="152">
        <v>21</v>
      </c>
      <c r="AF167" s="152"/>
      <c r="AG167" s="51" t="s">
        <v>83</v>
      </c>
      <c r="AH167" s="153">
        <v>14</v>
      </c>
      <c r="AI167" s="153"/>
    </row>
    <row r="168" spans="1:35" ht="11.25" customHeight="1">
      <c r="A168" s="46">
        <v>137</v>
      </c>
      <c r="B168" s="148"/>
      <c r="C168" s="148"/>
      <c r="D168" s="149">
        <v>2</v>
      </c>
      <c r="E168" s="149"/>
      <c r="F168" s="150" t="str">
        <f>Beschrieb!C7</f>
        <v>V Bischofsheim 1</v>
      </c>
      <c r="G168" s="150"/>
      <c r="H168" s="150"/>
      <c r="I168" s="150"/>
      <c r="J168" s="150"/>
      <c r="K168" s="150"/>
      <c r="L168" s="150"/>
      <c r="M168" s="52" t="s">
        <v>83</v>
      </c>
      <c r="N168" s="150" t="str">
        <f>Beschrieb!C11</f>
        <v>VRB Brakel</v>
      </c>
      <c r="O168" s="150"/>
      <c r="P168" s="150"/>
      <c r="Q168" s="150"/>
      <c r="R168" s="150"/>
      <c r="S168" s="150"/>
      <c r="T168" s="151" t="str">
        <f>Beschrieb!I11</f>
        <v>BSA Gnarrenburg</v>
      </c>
      <c r="U168" s="151"/>
      <c r="V168" s="151"/>
      <c r="W168" s="151"/>
      <c r="X168" s="151"/>
      <c r="Y168" s="151" t="str">
        <f>Beschrieb!G15</f>
        <v>Helga Plötz</v>
      </c>
      <c r="Z168" s="151"/>
      <c r="AA168" s="151"/>
      <c r="AB168" s="151"/>
      <c r="AC168" s="151"/>
      <c r="AD168" s="47"/>
      <c r="AE168" s="152">
        <v>17</v>
      </c>
      <c r="AF168" s="152"/>
      <c r="AG168" s="53" t="s">
        <v>83</v>
      </c>
      <c r="AH168" s="153">
        <v>18</v>
      </c>
      <c r="AI168" s="153"/>
    </row>
    <row r="169" spans="1:35" ht="11.25" customHeight="1">
      <c r="A169" s="46">
        <v>138</v>
      </c>
      <c r="B169" s="148"/>
      <c r="C169" s="148"/>
      <c r="D169" s="149">
        <v>3</v>
      </c>
      <c r="E169" s="149"/>
      <c r="F169" s="150" t="str">
        <f>Beschrieb!C12</f>
        <v>BVRS Cham</v>
      </c>
      <c r="G169" s="150"/>
      <c r="H169" s="150"/>
      <c r="I169" s="150"/>
      <c r="J169" s="150"/>
      <c r="K169" s="150"/>
      <c r="L169" s="150"/>
      <c r="M169" s="52" t="s">
        <v>83</v>
      </c>
      <c r="N169" s="150" t="str">
        <f>Beschrieb!G12</f>
        <v>TV Bischofsheim 2</v>
      </c>
      <c r="O169" s="150"/>
      <c r="P169" s="150"/>
      <c r="Q169" s="150"/>
      <c r="R169" s="150"/>
      <c r="S169" s="150"/>
      <c r="T169" s="151" t="str">
        <f>Beschrieb!I12</f>
        <v>Reha SG Itzehoe</v>
      </c>
      <c r="U169" s="151"/>
      <c r="V169" s="151"/>
      <c r="W169" s="151"/>
      <c r="X169" s="151"/>
      <c r="Y169" s="151" t="str">
        <f>Beschrieb!G16</f>
        <v>Günter Falkenstern</v>
      </c>
      <c r="Z169" s="151"/>
      <c r="AA169" s="151"/>
      <c r="AB169" s="151"/>
      <c r="AC169" s="151"/>
      <c r="AD169" s="47"/>
      <c r="AE169" s="152">
        <v>11</v>
      </c>
      <c r="AF169" s="152"/>
      <c r="AG169" s="53" t="s">
        <v>83</v>
      </c>
      <c r="AH169" s="153">
        <v>5</v>
      </c>
      <c r="AI169" s="153"/>
    </row>
    <row r="170" spans="1:35" ht="11.25" customHeight="1">
      <c r="A170" s="46">
        <v>139</v>
      </c>
      <c r="B170" s="148"/>
      <c r="C170" s="148"/>
      <c r="D170" s="149">
        <v>4</v>
      </c>
      <c r="E170" s="149"/>
      <c r="F170" s="150" t="str">
        <f>Beschrieb!E7</f>
        <v>BVS Tempelhof-Schö.</v>
      </c>
      <c r="G170" s="150"/>
      <c r="H170" s="150"/>
      <c r="I170" s="150"/>
      <c r="J170" s="150"/>
      <c r="K170" s="150"/>
      <c r="L170" s="150"/>
      <c r="M170" s="52" t="s">
        <v>83</v>
      </c>
      <c r="N170" s="150" t="str">
        <f>Beschrieb!G11</f>
        <v>frei</v>
      </c>
      <c r="O170" s="150"/>
      <c r="P170" s="150"/>
      <c r="Q170" s="150"/>
      <c r="R170" s="150"/>
      <c r="S170" s="150"/>
      <c r="T170" s="151" t="str">
        <f>Beschrieb!I13</f>
        <v>BSC Kelksterbach</v>
      </c>
      <c r="U170" s="151"/>
      <c r="V170" s="151"/>
      <c r="W170" s="151"/>
      <c r="X170" s="151"/>
      <c r="Y170" s="151" t="str">
        <f>Beschrieb!G17</f>
        <v>Günter Herbolsheimer</v>
      </c>
      <c r="Z170" s="151"/>
      <c r="AA170" s="151"/>
      <c r="AB170" s="151"/>
      <c r="AC170" s="151"/>
      <c r="AD170" s="47"/>
      <c r="AE170" s="152"/>
      <c r="AF170" s="152"/>
      <c r="AG170" s="53" t="s">
        <v>83</v>
      </c>
      <c r="AH170" s="153"/>
      <c r="AI170" s="153"/>
    </row>
    <row r="171" spans="1:35" ht="11.25" customHeight="1">
      <c r="A171" s="46">
        <v>140</v>
      </c>
      <c r="B171" s="148"/>
      <c r="C171" s="148"/>
      <c r="D171" s="149">
        <v>5</v>
      </c>
      <c r="E171" s="149"/>
      <c r="F171" s="150" t="str">
        <f>Beschrieb!E8</f>
        <v>BSC Kelsterbach</v>
      </c>
      <c r="G171" s="150"/>
      <c r="H171" s="150"/>
      <c r="I171" s="150"/>
      <c r="J171" s="150"/>
      <c r="K171" s="150"/>
      <c r="L171" s="150"/>
      <c r="M171" s="52" t="s">
        <v>83</v>
      </c>
      <c r="N171" s="150" t="str">
        <f>Beschrieb!G10</f>
        <v>BSSV Köthen</v>
      </c>
      <c r="O171" s="150"/>
      <c r="P171" s="150"/>
      <c r="Q171" s="150"/>
      <c r="R171" s="150"/>
      <c r="S171" s="150"/>
      <c r="T171" s="151" t="str">
        <f>Beschrieb!L7</f>
        <v>BRSG Kyffhäuser</v>
      </c>
      <c r="U171" s="151"/>
      <c r="V171" s="151"/>
      <c r="W171" s="151"/>
      <c r="X171" s="151"/>
      <c r="Y171" s="151" t="str">
        <f>Beschrieb!G18</f>
        <v>Nane Busmann</v>
      </c>
      <c r="Z171" s="151"/>
      <c r="AA171" s="151"/>
      <c r="AB171" s="151"/>
      <c r="AC171" s="151"/>
      <c r="AD171" s="47"/>
      <c r="AE171" s="152">
        <v>0</v>
      </c>
      <c r="AF171" s="152"/>
      <c r="AG171" s="53" t="s">
        <v>83</v>
      </c>
      <c r="AH171" s="153">
        <v>10</v>
      </c>
      <c r="AI171" s="153"/>
    </row>
    <row r="172" spans="1:35" ht="11.25" customHeight="1">
      <c r="A172" s="46">
        <v>141</v>
      </c>
      <c r="B172" s="148"/>
      <c r="C172" s="148"/>
      <c r="D172" s="149">
        <v>6</v>
      </c>
      <c r="E172" s="149"/>
      <c r="F172" s="150" t="str">
        <f>Beschrieb!E9</f>
        <v>BSG Langenhaben</v>
      </c>
      <c r="G172" s="150"/>
      <c r="H172" s="150"/>
      <c r="I172" s="150"/>
      <c r="J172" s="150"/>
      <c r="K172" s="150"/>
      <c r="L172" s="150"/>
      <c r="M172" s="50" t="s">
        <v>83</v>
      </c>
      <c r="N172" s="150" t="str">
        <f>Beschrieb!G9</f>
        <v>BSG Wilhelmsburg-Harburg</v>
      </c>
      <c r="O172" s="150"/>
      <c r="P172" s="150"/>
      <c r="Q172" s="150"/>
      <c r="R172" s="150"/>
      <c r="S172" s="150"/>
      <c r="T172" s="151" t="str">
        <f>Beschrieb!L8</f>
        <v>BSG Wilhelmsburg-H.</v>
      </c>
      <c r="U172" s="151"/>
      <c r="V172" s="151"/>
      <c r="W172" s="151"/>
      <c r="X172" s="151"/>
      <c r="Y172" s="151" t="str">
        <f>Beschrieb!G19</f>
        <v>Hamburg</v>
      </c>
      <c r="Z172" s="151"/>
      <c r="AA172" s="151"/>
      <c r="AB172" s="151"/>
      <c r="AC172" s="151"/>
      <c r="AD172" s="47"/>
      <c r="AE172" s="152">
        <v>20</v>
      </c>
      <c r="AF172" s="152"/>
      <c r="AG172" s="51" t="s">
        <v>83</v>
      </c>
      <c r="AH172" s="153">
        <v>19</v>
      </c>
      <c r="AI172" s="153"/>
    </row>
    <row r="173" spans="1:35" ht="11.25" customHeight="1">
      <c r="A173" s="46">
        <v>142</v>
      </c>
      <c r="B173" s="148"/>
      <c r="C173" s="148"/>
      <c r="D173" s="149">
        <v>7</v>
      </c>
      <c r="E173" s="149"/>
      <c r="F173" s="150" t="str">
        <f>Beschrieb!E10</f>
        <v>SV Aerobic Arnstadt</v>
      </c>
      <c r="G173" s="150"/>
      <c r="H173" s="150"/>
      <c r="I173" s="150"/>
      <c r="J173" s="150"/>
      <c r="K173" s="150"/>
      <c r="L173" s="150"/>
      <c r="M173" s="52" t="s">
        <v>83</v>
      </c>
      <c r="N173" s="150" t="str">
        <f>Beschrieb!G8</f>
        <v>BRSG Kyffhäuser</v>
      </c>
      <c r="O173" s="150"/>
      <c r="P173" s="150"/>
      <c r="Q173" s="150"/>
      <c r="R173" s="150"/>
      <c r="S173" s="150"/>
      <c r="T173" s="151" t="str">
        <f>Beschrieb!L9</f>
        <v>TV Bischofsheim</v>
      </c>
      <c r="U173" s="151"/>
      <c r="V173" s="151"/>
      <c r="W173" s="151"/>
      <c r="X173" s="151"/>
      <c r="Y173" s="151" t="str">
        <f>Beschrieb!C14</f>
        <v>Klaus Dieter Temme</v>
      </c>
      <c r="Z173" s="151"/>
      <c r="AA173" s="151"/>
      <c r="AB173" s="151"/>
      <c r="AC173" s="151"/>
      <c r="AD173" s="47"/>
      <c r="AE173" s="152">
        <v>16</v>
      </c>
      <c r="AF173" s="152"/>
      <c r="AG173" s="53" t="s">
        <v>83</v>
      </c>
      <c r="AH173" s="153">
        <v>11</v>
      </c>
      <c r="AI173" s="153"/>
    </row>
    <row r="174" spans="1:35" ht="11.25" customHeight="1">
      <c r="A174" s="46">
        <v>143</v>
      </c>
      <c r="B174" s="148"/>
      <c r="C174" s="148"/>
      <c r="D174" s="149">
        <v>8</v>
      </c>
      <c r="E174" s="149"/>
      <c r="F174" s="150" t="str">
        <f>Beschrieb!E11</f>
        <v>VSG Stadthagen</v>
      </c>
      <c r="G174" s="150"/>
      <c r="H174" s="150"/>
      <c r="I174" s="150"/>
      <c r="J174" s="150"/>
      <c r="K174" s="150"/>
      <c r="L174" s="150"/>
      <c r="M174" s="52" t="s">
        <v>83</v>
      </c>
      <c r="N174" s="150" t="str">
        <f>Beschrieb!G7</f>
        <v>1.SC Gießen-Sachsenhausen</v>
      </c>
      <c r="O174" s="150"/>
      <c r="P174" s="150"/>
      <c r="Q174" s="150"/>
      <c r="R174" s="150"/>
      <c r="S174" s="150"/>
      <c r="T174" s="151" t="str">
        <f>Beschrieb!L10</f>
        <v>BSSV Köthen</v>
      </c>
      <c r="U174" s="151"/>
      <c r="V174" s="151"/>
      <c r="W174" s="151"/>
      <c r="X174" s="151"/>
      <c r="Y174" s="151" t="str">
        <f>Beschrieb!C15</f>
        <v>Wolfgang Groß</v>
      </c>
      <c r="Z174" s="151"/>
      <c r="AA174" s="151"/>
      <c r="AB174" s="151"/>
      <c r="AC174" s="151"/>
      <c r="AD174" s="47"/>
      <c r="AE174" s="152">
        <v>19</v>
      </c>
      <c r="AF174" s="152"/>
      <c r="AG174" s="53" t="s">
        <v>83</v>
      </c>
      <c r="AH174" s="153">
        <v>16</v>
      </c>
      <c r="AI174" s="153"/>
    </row>
    <row r="175" spans="1:35" ht="11.25" customHeight="1">
      <c r="A175" s="48">
        <v>144</v>
      </c>
      <c r="B175" s="148"/>
      <c r="C175" s="148"/>
      <c r="D175" s="149">
        <v>9</v>
      </c>
      <c r="E175" s="149"/>
      <c r="F175" s="150" t="s">
        <v>94</v>
      </c>
      <c r="G175" s="150"/>
      <c r="H175" s="150"/>
      <c r="I175" s="150"/>
      <c r="J175" s="150"/>
      <c r="K175" s="150"/>
      <c r="L175" s="150"/>
      <c r="M175" s="52" t="s">
        <v>83</v>
      </c>
      <c r="N175" s="150"/>
      <c r="O175" s="150"/>
      <c r="P175" s="150"/>
      <c r="Q175" s="150"/>
      <c r="R175" s="150"/>
      <c r="S175" s="150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49"/>
      <c r="AE175" s="152"/>
      <c r="AF175" s="152"/>
      <c r="AG175" s="53" t="s">
        <v>83</v>
      </c>
      <c r="AH175" s="153"/>
      <c r="AI175" s="153"/>
    </row>
    <row r="176" spans="1:35" ht="3.75" customHeight="1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</row>
    <row r="177" spans="1:35" ht="11.25" customHeight="1">
      <c r="A177" s="42">
        <v>145</v>
      </c>
      <c r="B177" s="148" t="s">
        <v>101</v>
      </c>
      <c r="C177" s="148"/>
      <c r="D177" s="149">
        <v>1</v>
      </c>
      <c r="E177" s="149"/>
      <c r="F177" s="150" t="str">
        <f>Beschrieb!C7</f>
        <v>V Bischofsheim 1</v>
      </c>
      <c r="G177" s="150"/>
      <c r="H177" s="150"/>
      <c r="I177" s="150"/>
      <c r="J177" s="150"/>
      <c r="K177" s="150"/>
      <c r="L177" s="150"/>
      <c r="M177" s="50" t="s">
        <v>83</v>
      </c>
      <c r="N177" s="150" t="str">
        <f>Beschrieb!C9</f>
        <v>HK 85 Köthen</v>
      </c>
      <c r="O177" s="150"/>
      <c r="P177" s="150"/>
      <c r="Q177" s="150"/>
      <c r="R177" s="150"/>
      <c r="S177" s="150"/>
      <c r="T177" s="151" t="str">
        <f>Beschrieb!L11</f>
        <v>SV Aerobic-Arnstadt</v>
      </c>
      <c r="U177" s="151"/>
      <c r="V177" s="151"/>
      <c r="W177" s="151"/>
      <c r="X177" s="151"/>
      <c r="Y177" s="151" t="str">
        <f>Beschrieb!C16</f>
        <v>Gundolf Heyne</v>
      </c>
      <c r="Z177" s="151"/>
      <c r="AA177" s="151"/>
      <c r="AB177" s="151"/>
      <c r="AC177" s="151"/>
      <c r="AD177" s="44"/>
      <c r="AE177" s="152">
        <v>19</v>
      </c>
      <c r="AF177" s="152"/>
      <c r="AG177" s="51" t="s">
        <v>83</v>
      </c>
      <c r="AH177" s="153">
        <v>18</v>
      </c>
      <c r="AI177" s="153"/>
    </row>
    <row r="178" spans="1:35" ht="11.25" customHeight="1">
      <c r="A178" s="46">
        <v>146</v>
      </c>
      <c r="B178" s="148"/>
      <c r="C178" s="148"/>
      <c r="D178" s="149">
        <v>2</v>
      </c>
      <c r="E178" s="149"/>
      <c r="F178" s="150" t="str">
        <f>Beschrieb!C10</f>
        <v>VSV Kemnath</v>
      </c>
      <c r="G178" s="150"/>
      <c r="H178" s="150"/>
      <c r="I178" s="150"/>
      <c r="J178" s="150"/>
      <c r="K178" s="150"/>
      <c r="L178" s="150"/>
      <c r="M178" s="52" t="s">
        <v>83</v>
      </c>
      <c r="N178" s="150" t="str">
        <f>Beschrieb!G12</f>
        <v>TV Bischofsheim 2</v>
      </c>
      <c r="O178" s="150"/>
      <c r="P178" s="150"/>
      <c r="Q178" s="150"/>
      <c r="R178" s="150"/>
      <c r="S178" s="150"/>
      <c r="T178" s="151" t="str">
        <f>Beschrieb!L12</f>
        <v>frei</v>
      </c>
      <c r="U178" s="151"/>
      <c r="V178" s="151"/>
      <c r="W178" s="151"/>
      <c r="X178" s="151"/>
      <c r="Y178" s="151" t="str">
        <f>Beschrieb!C17</f>
        <v>Corina Beutel</v>
      </c>
      <c r="Z178" s="151"/>
      <c r="AA178" s="151"/>
      <c r="AB178" s="151"/>
      <c r="AC178" s="151"/>
      <c r="AD178" s="47"/>
      <c r="AE178" s="152">
        <v>18</v>
      </c>
      <c r="AF178" s="152"/>
      <c r="AG178" s="53" t="s">
        <v>83</v>
      </c>
      <c r="AH178" s="153">
        <v>19</v>
      </c>
      <c r="AI178" s="153"/>
    </row>
    <row r="179" spans="1:35" ht="11.25" customHeight="1">
      <c r="A179" s="46">
        <v>147</v>
      </c>
      <c r="B179" s="148"/>
      <c r="C179" s="148"/>
      <c r="D179" s="149">
        <v>3</v>
      </c>
      <c r="E179" s="149"/>
      <c r="F179" s="150" t="str">
        <f>Beschrieb!C11</f>
        <v>VRB Brakel</v>
      </c>
      <c r="G179" s="150"/>
      <c r="H179" s="150"/>
      <c r="I179" s="150"/>
      <c r="J179" s="150"/>
      <c r="K179" s="150"/>
      <c r="L179" s="150"/>
      <c r="M179" s="52" t="s">
        <v>83</v>
      </c>
      <c r="N179" s="150" t="str">
        <f>Beschrieb!G11</f>
        <v>frei</v>
      </c>
      <c r="O179" s="150"/>
      <c r="P179" s="150"/>
      <c r="Q179" s="150"/>
      <c r="R179" s="150"/>
      <c r="S179" s="150"/>
      <c r="T179" s="151" t="str">
        <f>Beschrieb!L13</f>
        <v>frei</v>
      </c>
      <c r="U179" s="151"/>
      <c r="V179" s="151"/>
      <c r="W179" s="151"/>
      <c r="X179" s="151"/>
      <c r="Y179" s="151" t="str">
        <f>Beschrieb!C18</f>
        <v>Frank Reimann</v>
      </c>
      <c r="Z179" s="151"/>
      <c r="AA179" s="151"/>
      <c r="AB179" s="151"/>
      <c r="AC179" s="151"/>
      <c r="AD179" s="47"/>
      <c r="AE179" s="152"/>
      <c r="AF179" s="152"/>
      <c r="AG179" s="53" t="s">
        <v>83</v>
      </c>
      <c r="AH179" s="153"/>
      <c r="AI179" s="153"/>
    </row>
    <row r="180" spans="1:35" ht="11.25" customHeight="1">
      <c r="A180" s="46">
        <v>148</v>
      </c>
      <c r="B180" s="148"/>
      <c r="C180" s="148"/>
      <c r="D180" s="149">
        <v>4</v>
      </c>
      <c r="E180" s="149"/>
      <c r="F180" s="150" t="str">
        <f>Beschrieb!C12</f>
        <v>BVRS Cham</v>
      </c>
      <c r="G180" s="150"/>
      <c r="H180" s="150"/>
      <c r="I180" s="150"/>
      <c r="J180" s="150"/>
      <c r="K180" s="150"/>
      <c r="L180" s="150"/>
      <c r="M180" s="52" t="s">
        <v>83</v>
      </c>
      <c r="N180" s="150" t="str">
        <f>Beschrieb!G10</f>
        <v>BSSV Köthen</v>
      </c>
      <c r="O180" s="150"/>
      <c r="P180" s="150"/>
      <c r="Q180" s="150"/>
      <c r="R180" s="150"/>
      <c r="S180" s="150"/>
      <c r="T180" s="151" t="str">
        <f>Beschrieb!I7</f>
        <v>BSV Tempelhof-Schö.</v>
      </c>
      <c r="U180" s="151"/>
      <c r="V180" s="151"/>
      <c r="W180" s="151"/>
      <c r="X180" s="151"/>
      <c r="Y180" s="151" t="str">
        <f>Beschrieb!C19</f>
        <v>K.-H. Schmid</v>
      </c>
      <c r="Z180" s="151"/>
      <c r="AA180" s="151"/>
      <c r="AB180" s="151"/>
      <c r="AC180" s="151"/>
      <c r="AD180" s="47"/>
      <c r="AE180" s="152">
        <v>10</v>
      </c>
      <c r="AF180" s="152"/>
      <c r="AG180" s="53" t="s">
        <v>83</v>
      </c>
      <c r="AH180" s="153">
        <v>10</v>
      </c>
      <c r="AI180" s="153"/>
    </row>
    <row r="181" spans="1:35" ht="11.25" customHeight="1">
      <c r="A181" s="46">
        <v>149</v>
      </c>
      <c r="B181" s="148"/>
      <c r="C181" s="148"/>
      <c r="D181" s="149">
        <v>5</v>
      </c>
      <c r="E181" s="149"/>
      <c r="F181" s="150" t="str">
        <f>Beschrieb!E7</f>
        <v>BVS Tempelhof-Schö.</v>
      </c>
      <c r="G181" s="150"/>
      <c r="H181" s="150"/>
      <c r="I181" s="150"/>
      <c r="J181" s="150"/>
      <c r="K181" s="150"/>
      <c r="L181" s="150"/>
      <c r="M181" s="52" t="s">
        <v>83</v>
      </c>
      <c r="N181" s="150" t="str">
        <f>Beschrieb!G9</f>
        <v>BSG Wilhelmsburg-Harburg</v>
      </c>
      <c r="O181" s="150"/>
      <c r="P181" s="150"/>
      <c r="Q181" s="150"/>
      <c r="R181" s="150"/>
      <c r="S181" s="150"/>
      <c r="T181" s="151" t="str">
        <f>Beschrieb!I8</f>
        <v>BSG Langenhagen</v>
      </c>
      <c r="U181" s="151"/>
      <c r="V181" s="151"/>
      <c r="W181" s="151"/>
      <c r="X181" s="151"/>
      <c r="Y181" s="151" t="str">
        <f>Beschrieb!G14</f>
        <v>Angelik Schmid</v>
      </c>
      <c r="Z181" s="151"/>
      <c r="AA181" s="151"/>
      <c r="AB181" s="151"/>
      <c r="AC181" s="151"/>
      <c r="AD181" s="47"/>
      <c r="AE181" s="152">
        <v>19</v>
      </c>
      <c r="AF181" s="152"/>
      <c r="AG181" s="53" t="s">
        <v>83</v>
      </c>
      <c r="AH181" s="153">
        <v>9</v>
      </c>
      <c r="AI181" s="153"/>
    </row>
    <row r="182" spans="1:35" ht="11.25" customHeight="1">
      <c r="A182" s="46">
        <v>150</v>
      </c>
      <c r="B182" s="148"/>
      <c r="C182" s="148"/>
      <c r="D182" s="149">
        <v>6</v>
      </c>
      <c r="E182" s="149"/>
      <c r="F182" s="150" t="str">
        <f>Beschrieb!E8</f>
        <v>BSC Kelsterbach</v>
      </c>
      <c r="G182" s="150"/>
      <c r="H182" s="150"/>
      <c r="I182" s="150"/>
      <c r="J182" s="150"/>
      <c r="K182" s="150"/>
      <c r="L182" s="150"/>
      <c r="M182" s="50" t="s">
        <v>83</v>
      </c>
      <c r="N182" s="150" t="str">
        <f>Beschrieb!G8</f>
        <v>BRSG Kyffhäuser</v>
      </c>
      <c r="O182" s="150"/>
      <c r="P182" s="150"/>
      <c r="Q182" s="150"/>
      <c r="R182" s="150"/>
      <c r="S182" s="150"/>
      <c r="T182" s="151" t="str">
        <f>Beschrieb!I9</f>
        <v>BRSG Bürstadt</v>
      </c>
      <c r="U182" s="151"/>
      <c r="V182" s="151"/>
      <c r="W182" s="151"/>
      <c r="X182" s="151"/>
      <c r="Y182" s="151" t="str">
        <f>Beschrieb!G15</f>
        <v>Helga Plötz</v>
      </c>
      <c r="Z182" s="151"/>
      <c r="AA182" s="151"/>
      <c r="AB182" s="151"/>
      <c r="AC182" s="151"/>
      <c r="AD182" s="47"/>
      <c r="AE182" s="152">
        <v>0</v>
      </c>
      <c r="AF182" s="152"/>
      <c r="AG182" s="51" t="s">
        <v>83</v>
      </c>
      <c r="AH182" s="153">
        <v>10</v>
      </c>
      <c r="AI182" s="153"/>
    </row>
    <row r="183" spans="1:35" ht="11.25" customHeight="1">
      <c r="A183" s="46">
        <v>151</v>
      </c>
      <c r="B183" s="148"/>
      <c r="C183" s="148"/>
      <c r="D183" s="149">
        <v>7</v>
      </c>
      <c r="E183" s="149"/>
      <c r="F183" s="150" t="str">
        <f>Beschrieb!E9</f>
        <v>BSG Langenhaben</v>
      </c>
      <c r="G183" s="150"/>
      <c r="H183" s="150"/>
      <c r="I183" s="150"/>
      <c r="J183" s="150"/>
      <c r="K183" s="150"/>
      <c r="L183" s="150"/>
      <c r="M183" s="52" t="s">
        <v>83</v>
      </c>
      <c r="N183" s="150" t="str">
        <f>Beschrieb!G7</f>
        <v>1.SC Gießen-Sachsenhausen</v>
      </c>
      <c r="O183" s="150"/>
      <c r="P183" s="150"/>
      <c r="Q183" s="150"/>
      <c r="R183" s="150"/>
      <c r="S183" s="150"/>
      <c r="T183" s="151" t="str">
        <f>Beschrieb!I10</f>
        <v>BRS Rudolstadt</v>
      </c>
      <c r="U183" s="151"/>
      <c r="V183" s="151"/>
      <c r="W183" s="151"/>
      <c r="X183" s="151"/>
      <c r="Y183" s="151" t="str">
        <f>Beschrieb!G16</f>
        <v>Günter Falkenstern</v>
      </c>
      <c r="Z183" s="151"/>
      <c r="AA183" s="151"/>
      <c r="AB183" s="151"/>
      <c r="AC183" s="151"/>
      <c r="AD183" s="47"/>
      <c r="AE183" s="152">
        <v>17</v>
      </c>
      <c r="AF183" s="152"/>
      <c r="AG183" s="53" t="s">
        <v>83</v>
      </c>
      <c r="AH183" s="153">
        <v>16</v>
      </c>
      <c r="AI183" s="153"/>
    </row>
    <row r="184" spans="1:35" ht="11.25" customHeight="1">
      <c r="A184" s="46">
        <v>152</v>
      </c>
      <c r="B184" s="148"/>
      <c r="C184" s="148"/>
      <c r="D184" s="149">
        <v>8</v>
      </c>
      <c r="E184" s="149"/>
      <c r="F184" s="150" t="str">
        <f>Beschrieb!E10</f>
        <v>SV Aerobic Arnstadt</v>
      </c>
      <c r="G184" s="150"/>
      <c r="H184" s="150"/>
      <c r="I184" s="150"/>
      <c r="J184" s="150"/>
      <c r="K184" s="150"/>
      <c r="L184" s="150"/>
      <c r="M184" s="52" t="s">
        <v>83</v>
      </c>
      <c r="N184" s="150" t="str">
        <f>Beschrieb!E12</f>
        <v>SGR Rendsburg</v>
      </c>
      <c r="O184" s="150"/>
      <c r="P184" s="150"/>
      <c r="Q184" s="150"/>
      <c r="R184" s="150"/>
      <c r="S184" s="150"/>
      <c r="T184" s="151" t="str">
        <f>Beschrieb!I11</f>
        <v>BSA Gnarrenburg</v>
      </c>
      <c r="U184" s="151"/>
      <c r="V184" s="151"/>
      <c r="W184" s="151"/>
      <c r="X184" s="151"/>
      <c r="Y184" s="151" t="str">
        <f>Beschrieb!G17</f>
        <v>Günter Herbolsheimer</v>
      </c>
      <c r="Z184" s="151"/>
      <c r="AA184" s="151"/>
      <c r="AB184" s="151"/>
      <c r="AC184" s="151"/>
      <c r="AD184" s="47"/>
      <c r="AE184" s="152">
        <v>16</v>
      </c>
      <c r="AF184" s="152"/>
      <c r="AG184" s="53" t="s">
        <v>83</v>
      </c>
      <c r="AH184" s="153">
        <v>15</v>
      </c>
      <c r="AI184" s="153"/>
    </row>
    <row r="185" spans="1:35" ht="11.25" customHeight="1">
      <c r="A185" s="48">
        <v>153</v>
      </c>
      <c r="B185" s="148"/>
      <c r="C185" s="148"/>
      <c r="D185" s="149">
        <v>9</v>
      </c>
      <c r="E185" s="149"/>
      <c r="F185" s="150" t="s">
        <v>94</v>
      </c>
      <c r="G185" s="150"/>
      <c r="H185" s="150"/>
      <c r="I185" s="150"/>
      <c r="J185" s="150"/>
      <c r="K185" s="150"/>
      <c r="L185" s="150"/>
      <c r="M185" s="52" t="s">
        <v>83</v>
      </c>
      <c r="N185" s="150"/>
      <c r="O185" s="150"/>
      <c r="P185" s="150"/>
      <c r="Q185" s="150"/>
      <c r="R185" s="150"/>
      <c r="S185" s="150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49"/>
      <c r="AE185" s="152"/>
      <c r="AF185" s="152"/>
      <c r="AG185" s="53" t="s">
        <v>83</v>
      </c>
      <c r="AH185" s="153"/>
      <c r="AI185" s="153"/>
    </row>
    <row r="186" spans="1:35" ht="3.75" customHeight="1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</row>
    <row r="187" spans="1:35" ht="11.25" customHeight="1">
      <c r="A187" s="42">
        <v>154</v>
      </c>
      <c r="B187" s="148" t="s">
        <v>102</v>
      </c>
      <c r="C187" s="148"/>
      <c r="D187" s="149">
        <v>1</v>
      </c>
      <c r="E187" s="149"/>
      <c r="F187" s="150" t="str">
        <f>Beschrieb!C8</f>
        <v>TSV Iggelheim</v>
      </c>
      <c r="G187" s="150"/>
      <c r="H187" s="150"/>
      <c r="I187" s="150"/>
      <c r="J187" s="150"/>
      <c r="K187" s="150"/>
      <c r="L187" s="150"/>
      <c r="M187" s="50" t="s">
        <v>83</v>
      </c>
      <c r="N187" s="150" t="str">
        <f>Beschrieb!G12</f>
        <v>TV Bischofsheim 2</v>
      </c>
      <c r="O187" s="150"/>
      <c r="P187" s="150"/>
      <c r="Q187" s="150"/>
      <c r="R187" s="150"/>
      <c r="S187" s="150"/>
      <c r="T187" s="151" t="str">
        <f>Beschrieb!I12</f>
        <v>Reha SG Itzehoe</v>
      </c>
      <c r="U187" s="151"/>
      <c r="V187" s="151"/>
      <c r="W187" s="151"/>
      <c r="X187" s="151"/>
      <c r="Y187" s="151" t="str">
        <f>Beschrieb!G18</f>
        <v>Nane Busmann</v>
      </c>
      <c r="Z187" s="151"/>
      <c r="AA187" s="151"/>
      <c r="AB187" s="151"/>
      <c r="AC187" s="151"/>
      <c r="AD187" s="44"/>
      <c r="AE187" s="152">
        <v>19</v>
      </c>
      <c r="AF187" s="152"/>
      <c r="AG187" s="51" t="s">
        <v>83</v>
      </c>
      <c r="AH187" s="153">
        <v>20</v>
      </c>
      <c r="AI187" s="153"/>
    </row>
    <row r="188" spans="1:35" ht="11.25" customHeight="1">
      <c r="A188" s="46">
        <v>155</v>
      </c>
      <c r="B188" s="148"/>
      <c r="C188" s="148"/>
      <c r="D188" s="149">
        <v>2</v>
      </c>
      <c r="E188" s="149"/>
      <c r="F188" s="150" t="str">
        <f>Beschrieb!C9</f>
        <v>HK 85 Köthen</v>
      </c>
      <c r="G188" s="150"/>
      <c r="H188" s="150"/>
      <c r="I188" s="150"/>
      <c r="J188" s="150"/>
      <c r="K188" s="150"/>
      <c r="L188" s="150"/>
      <c r="M188" s="52" t="s">
        <v>83</v>
      </c>
      <c r="N188" s="150" t="str">
        <f>Beschrieb!G11</f>
        <v>frei</v>
      </c>
      <c r="O188" s="150"/>
      <c r="P188" s="150"/>
      <c r="Q188" s="150"/>
      <c r="R188" s="150"/>
      <c r="S188" s="150"/>
      <c r="T188" s="151" t="str">
        <f>Beschrieb!I13</f>
        <v>BSC Kelksterbach</v>
      </c>
      <c r="U188" s="151"/>
      <c r="V188" s="151"/>
      <c r="W188" s="151"/>
      <c r="X188" s="151"/>
      <c r="Y188" s="151" t="str">
        <f>Beschrieb!G19</f>
        <v>Hamburg</v>
      </c>
      <c r="Z188" s="151"/>
      <c r="AA188" s="151"/>
      <c r="AB188" s="151"/>
      <c r="AC188" s="151"/>
      <c r="AD188" s="47"/>
      <c r="AE188" s="152"/>
      <c r="AF188" s="152"/>
      <c r="AG188" s="53" t="s">
        <v>83</v>
      </c>
      <c r="AH188" s="153"/>
      <c r="AI188" s="153"/>
    </row>
    <row r="189" spans="1:35" ht="11.25" customHeight="1">
      <c r="A189" s="46">
        <v>156</v>
      </c>
      <c r="B189" s="148"/>
      <c r="C189" s="148"/>
      <c r="D189" s="149">
        <v>3</v>
      </c>
      <c r="E189" s="149"/>
      <c r="F189" s="150" t="str">
        <f>Beschrieb!C10</f>
        <v>VSV Kemnath</v>
      </c>
      <c r="G189" s="150"/>
      <c r="H189" s="150"/>
      <c r="I189" s="150"/>
      <c r="J189" s="150"/>
      <c r="K189" s="150"/>
      <c r="L189" s="150"/>
      <c r="M189" s="52" t="s">
        <v>83</v>
      </c>
      <c r="N189" s="150" t="str">
        <f>Beschrieb!G10</f>
        <v>BSSV Köthen</v>
      </c>
      <c r="O189" s="150"/>
      <c r="P189" s="150"/>
      <c r="Q189" s="150"/>
      <c r="R189" s="150"/>
      <c r="S189" s="150"/>
      <c r="T189" s="151" t="str">
        <f>Beschrieb!L7</f>
        <v>BRSG Kyffhäuser</v>
      </c>
      <c r="U189" s="151"/>
      <c r="V189" s="151"/>
      <c r="W189" s="151"/>
      <c r="X189" s="151"/>
      <c r="Y189" s="151" t="str">
        <f>Beschrieb!C14</f>
        <v>Klaus Dieter Temme</v>
      </c>
      <c r="Z189" s="151"/>
      <c r="AA189" s="151"/>
      <c r="AB189" s="151"/>
      <c r="AC189" s="151"/>
      <c r="AD189" s="47"/>
      <c r="AE189" s="152">
        <v>17</v>
      </c>
      <c r="AF189" s="152"/>
      <c r="AG189" s="53" t="s">
        <v>83</v>
      </c>
      <c r="AH189" s="153">
        <v>22</v>
      </c>
      <c r="AI189" s="153"/>
    </row>
    <row r="190" spans="1:35" ht="11.25" customHeight="1">
      <c r="A190" s="46">
        <v>157</v>
      </c>
      <c r="B190" s="148"/>
      <c r="C190" s="148"/>
      <c r="D190" s="149">
        <v>4</v>
      </c>
      <c r="E190" s="149"/>
      <c r="F190" s="150" t="str">
        <f>Beschrieb!C11</f>
        <v>VRB Brakel</v>
      </c>
      <c r="G190" s="150"/>
      <c r="H190" s="150"/>
      <c r="I190" s="150"/>
      <c r="J190" s="150"/>
      <c r="K190" s="150"/>
      <c r="L190" s="150"/>
      <c r="M190" s="52" t="s">
        <v>83</v>
      </c>
      <c r="N190" s="150" t="str">
        <f>Beschrieb!G9</f>
        <v>BSG Wilhelmsburg-Harburg</v>
      </c>
      <c r="O190" s="150"/>
      <c r="P190" s="150"/>
      <c r="Q190" s="150"/>
      <c r="R190" s="150"/>
      <c r="S190" s="150"/>
      <c r="T190" s="151" t="str">
        <f>Beschrieb!L8</f>
        <v>BSG Wilhelmsburg-H.</v>
      </c>
      <c r="U190" s="151"/>
      <c r="V190" s="151"/>
      <c r="W190" s="151"/>
      <c r="X190" s="151"/>
      <c r="Y190" s="151" t="str">
        <f>Beschrieb!C15</f>
        <v>Wolfgang Groß</v>
      </c>
      <c r="Z190" s="151"/>
      <c r="AA190" s="151"/>
      <c r="AB190" s="151"/>
      <c r="AC190" s="151"/>
      <c r="AD190" s="47"/>
      <c r="AE190" s="152">
        <v>20</v>
      </c>
      <c r="AF190" s="152"/>
      <c r="AG190" s="53" t="s">
        <v>83</v>
      </c>
      <c r="AH190" s="153">
        <v>15</v>
      </c>
      <c r="AI190" s="153"/>
    </row>
    <row r="191" spans="1:35" ht="11.25" customHeight="1">
      <c r="A191" s="46">
        <v>158</v>
      </c>
      <c r="B191" s="148"/>
      <c r="C191" s="148"/>
      <c r="D191" s="149">
        <v>5</v>
      </c>
      <c r="E191" s="149"/>
      <c r="F191" s="150" t="str">
        <f>Beschrieb!C12</f>
        <v>BVRS Cham</v>
      </c>
      <c r="G191" s="150"/>
      <c r="H191" s="150"/>
      <c r="I191" s="150"/>
      <c r="J191" s="150"/>
      <c r="K191" s="150"/>
      <c r="L191" s="150"/>
      <c r="M191" s="52" t="s">
        <v>83</v>
      </c>
      <c r="N191" s="150" t="str">
        <f>Beschrieb!G8</f>
        <v>BRSG Kyffhäuser</v>
      </c>
      <c r="O191" s="150"/>
      <c r="P191" s="150"/>
      <c r="Q191" s="150"/>
      <c r="R191" s="150"/>
      <c r="S191" s="150"/>
      <c r="T191" s="151" t="str">
        <f>Beschrieb!L9</f>
        <v>TV Bischofsheim</v>
      </c>
      <c r="U191" s="151"/>
      <c r="V191" s="151"/>
      <c r="W191" s="151"/>
      <c r="X191" s="151"/>
      <c r="Y191" s="151" t="str">
        <f>Beschrieb!C16</f>
        <v>Gundolf Heyne</v>
      </c>
      <c r="Z191" s="151"/>
      <c r="AA191" s="151"/>
      <c r="AB191" s="151"/>
      <c r="AC191" s="151"/>
      <c r="AD191" s="47"/>
      <c r="AE191" s="152">
        <v>10</v>
      </c>
      <c r="AF191" s="152"/>
      <c r="AG191" s="53" t="s">
        <v>83</v>
      </c>
      <c r="AH191" s="153">
        <v>16</v>
      </c>
      <c r="AI191" s="153"/>
    </row>
    <row r="192" spans="1:35" ht="11.25" customHeight="1">
      <c r="A192" s="46">
        <v>159</v>
      </c>
      <c r="B192" s="148"/>
      <c r="C192" s="148"/>
      <c r="D192" s="149">
        <v>6</v>
      </c>
      <c r="E192" s="149"/>
      <c r="F192" s="150" t="str">
        <f>Beschrieb!E7</f>
        <v>BVS Tempelhof-Schö.</v>
      </c>
      <c r="G192" s="150"/>
      <c r="H192" s="150"/>
      <c r="I192" s="150"/>
      <c r="J192" s="150"/>
      <c r="K192" s="150"/>
      <c r="L192" s="150"/>
      <c r="M192" s="50" t="s">
        <v>83</v>
      </c>
      <c r="N192" s="150" t="str">
        <f>Beschrieb!G7</f>
        <v>1.SC Gießen-Sachsenhausen</v>
      </c>
      <c r="O192" s="150"/>
      <c r="P192" s="150"/>
      <c r="Q192" s="150"/>
      <c r="R192" s="150"/>
      <c r="S192" s="150"/>
      <c r="T192" s="151" t="str">
        <f>Beschrieb!L10</f>
        <v>BSSV Köthen</v>
      </c>
      <c r="U192" s="151"/>
      <c r="V192" s="151"/>
      <c r="W192" s="151"/>
      <c r="X192" s="151"/>
      <c r="Y192" s="151" t="str">
        <f>Beschrieb!C17</f>
        <v>Corina Beutel</v>
      </c>
      <c r="Z192" s="151"/>
      <c r="AA192" s="151"/>
      <c r="AB192" s="151"/>
      <c r="AC192" s="151"/>
      <c r="AD192" s="47"/>
      <c r="AE192" s="152">
        <v>17</v>
      </c>
      <c r="AF192" s="152"/>
      <c r="AG192" s="51" t="s">
        <v>83</v>
      </c>
      <c r="AH192" s="153">
        <v>12</v>
      </c>
      <c r="AI192" s="153"/>
    </row>
    <row r="193" spans="1:35" ht="11.25" customHeight="1">
      <c r="A193" s="46">
        <v>160</v>
      </c>
      <c r="B193" s="148"/>
      <c r="C193" s="148"/>
      <c r="D193" s="149">
        <v>7</v>
      </c>
      <c r="E193" s="149"/>
      <c r="F193" s="150" t="str">
        <f>Beschrieb!E8</f>
        <v>BSC Kelsterbach</v>
      </c>
      <c r="G193" s="150"/>
      <c r="H193" s="150"/>
      <c r="I193" s="150"/>
      <c r="J193" s="150"/>
      <c r="K193" s="150"/>
      <c r="L193" s="150"/>
      <c r="M193" s="52" t="s">
        <v>83</v>
      </c>
      <c r="N193" s="150" t="str">
        <f>Beschrieb!E12</f>
        <v>SGR Rendsburg</v>
      </c>
      <c r="O193" s="150"/>
      <c r="P193" s="150"/>
      <c r="Q193" s="150"/>
      <c r="R193" s="150"/>
      <c r="S193" s="150"/>
      <c r="T193" s="151" t="str">
        <f>Beschrieb!L11</f>
        <v>SV Aerobic-Arnstadt</v>
      </c>
      <c r="U193" s="151"/>
      <c r="V193" s="151"/>
      <c r="W193" s="151"/>
      <c r="X193" s="151"/>
      <c r="Y193" s="151" t="str">
        <f>Beschrieb!C18</f>
        <v>Frank Reimann</v>
      </c>
      <c r="Z193" s="151"/>
      <c r="AA193" s="151"/>
      <c r="AB193" s="151"/>
      <c r="AC193" s="151"/>
      <c r="AD193" s="47"/>
      <c r="AE193" s="152">
        <v>0</v>
      </c>
      <c r="AF193" s="152"/>
      <c r="AG193" s="53" t="s">
        <v>83</v>
      </c>
      <c r="AH193" s="153">
        <v>10</v>
      </c>
      <c r="AI193" s="153"/>
    </row>
    <row r="194" spans="1:35" ht="11.25" customHeight="1">
      <c r="A194" s="46">
        <v>161</v>
      </c>
      <c r="B194" s="148"/>
      <c r="C194" s="148"/>
      <c r="D194" s="149">
        <v>8</v>
      </c>
      <c r="E194" s="149"/>
      <c r="F194" s="150" t="str">
        <f>Beschrieb!E9</f>
        <v>BSG Langenhaben</v>
      </c>
      <c r="G194" s="150"/>
      <c r="H194" s="150"/>
      <c r="I194" s="150"/>
      <c r="J194" s="150"/>
      <c r="K194" s="150"/>
      <c r="L194" s="150"/>
      <c r="M194" s="52" t="s">
        <v>83</v>
      </c>
      <c r="N194" s="150" t="str">
        <f>Beschrieb!E11</f>
        <v>VSG Stadthagen</v>
      </c>
      <c r="O194" s="150"/>
      <c r="P194" s="150"/>
      <c r="Q194" s="150"/>
      <c r="R194" s="150"/>
      <c r="S194" s="150"/>
      <c r="T194" s="151" t="str">
        <f>Beschrieb!L12</f>
        <v>frei</v>
      </c>
      <c r="U194" s="151"/>
      <c r="V194" s="151"/>
      <c r="W194" s="151"/>
      <c r="X194" s="151"/>
      <c r="Y194" s="151" t="str">
        <f>Beschrieb!C19</f>
        <v>K.-H. Schmid</v>
      </c>
      <c r="Z194" s="151"/>
      <c r="AA194" s="151"/>
      <c r="AB194" s="151"/>
      <c r="AC194" s="151"/>
      <c r="AD194" s="47"/>
      <c r="AE194" s="152">
        <v>20</v>
      </c>
      <c r="AF194" s="152"/>
      <c r="AG194" s="53" t="s">
        <v>83</v>
      </c>
      <c r="AH194" s="153">
        <v>18</v>
      </c>
      <c r="AI194" s="153"/>
    </row>
    <row r="195" spans="1:35" ht="11.25" customHeight="1">
      <c r="A195" s="48">
        <v>162</v>
      </c>
      <c r="B195" s="148"/>
      <c r="C195" s="148"/>
      <c r="D195" s="149">
        <v>9</v>
      </c>
      <c r="E195" s="149"/>
      <c r="F195" s="150" t="s">
        <v>94</v>
      </c>
      <c r="G195" s="150"/>
      <c r="H195" s="150"/>
      <c r="I195" s="150"/>
      <c r="J195" s="150"/>
      <c r="K195" s="150"/>
      <c r="L195" s="150"/>
      <c r="M195" s="52" t="s">
        <v>83</v>
      </c>
      <c r="N195" s="150"/>
      <c r="O195" s="150"/>
      <c r="P195" s="150"/>
      <c r="Q195" s="150"/>
      <c r="R195" s="150"/>
      <c r="S195" s="150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49"/>
      <c r="AE195" s="152"/>
      <c r="AF195" s="152"/>
      <c r="AG195" s="53" t="s">
        <v>83</v>
      </c>
      <c r="AH195" s="153"/>
      <c r="AI195" s="153"/>
    </row>
    <row r="196" spans="1:200" ht="3.75" customHeight="1">
      <c r="A196" s="155"/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</row>
    <row r="197" spans="1:35" ht="3.75" customHeight="1">
      <c r="A197" s="156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</row>
  </sheetData>
  <sheetProtection selectLockedCells="1" selectUnlockedCells="1"/>
  <mergeCells count="1216">
    <mergeCell ref="A196:AI196"/>
    <mergeCell ref="A197:AI197"/>
    <mergeCell ref="AH194:AI194"/>
    <mergeCell ref="D195:E195"/>
    <mergeCell ref="F195:L195"/>
    <mergeCell ref="N195:S195"/>
    <mergeCell ref="T195:X195"/>
    <mergeCell ref="Y195:AC195"/>
    <mergeCell ref="AE195:AF195"/>
    <mergeCell ref="AH195:AI195"/>
    <mergeCell ref="D194:E194"/>
    <mergeCell ref="F194:L194"/>
    <mergeCell ref="N194:S194"/>
    <mergeCell ref="T194:X194"/>
    <mergeCell ref="Y194:AC194"/>
    <mergeCell ref="AE194:AF194"/>
    <mergeCell ref="AH192:AI192"/>
    <mergeCell ref="D193:E193"/>
    <mergeCell ref="F193:L193"/>
    <mergeCell ref="N193:S193"/>
    <mergeCell ref="T193:X193"/>
    <mergeCell ref="Y193:AC193"/>
    <mergeCell ref="AE193:AF193"/>
    <mergeCell ref="AH193:AI193"/>
    <mergeCell ref="D192:E192"/>
    <mergeCell ref="F192:L192"/>
    <mergeCell ref="N192:S192"/>
    <mergeCell ref="T192:X192"/>
    <mergeCell ref="Y192:AC192"/>
    <mergeCell ref="AE192:AF192"/>
    <mergeCell ref="AH190:AI190"/>
    <mergeCell ref="D191:E191"/>
    <mergeCell ref="F191:L191"/>
    <mergeCell ref="N191:S191"/>
    <mergeCell ref="T191:X191"/>
    <mergeCell ref="Y191:AC191"/>
    <mergeCell ref="AE191:AF191"/>
    <mergeCell ref="AH191:AI191"/>
    <mergeCell ref="D190:E190"/>
    <mergeCell ref="F190:L190"/>
    <mergeCell ref="N190:S190"/>
    <mergeCell ref="T190:X190"/>
    <mergeCell ref="Y190:AC190"/>
    <mergeCell ref="AE190:AF190"/>
    <mergeCell ref="AH188:AI188"/>
    <mergeCell ref="D189:E189"/>
    <mergeCell ref="F189:L189"/>
    <mergeCell ref="N189:S189"/>
    <mergeCell ref="T189:X189"/>
    <mergeCell ref="Y189:AC189"/>
    <mergeCell ref="AE189:AF189"/>
    <mergeCell ref="AH189:AI189"/>
    <mergeCell ref="D188:E188"/>
    <mergeCell ref="F188:L188"/>
    <mergeCell ref="N188:S188"/>
    <mergeCell ref="T188:X188"/>
    <mergeCell ref="Y188:AC188"/>
    <mergeCell ref="AE188:AF188"/>
    <mergeCell ref="AH185:AI185"/>
    <mergeCell ref="A186:AI186"/>
    <mergeCell ref="B187:C195"/>
    <mergeCell ref="D187:E187"/>
    <mergeCell ref="F187:L187"/>
    <mergeCell ref="N187:S187"/>
    <mergeCell ref="T187:X187"/>
    <mergeCell ref="Y187:AC187"/>
    <mergeCell ref="AE187:AF187"/>
    <mergeCell ref="AH187:AI187"/>
    <mergeCell ref="D185:E185"/>
    <mergeCell ref="F185:L185"/>
    <mergeCell ref="N185:S185"/>
    <mergeCell ref="T185:X185"/>
    <mergeCell ref="Y185:AC185"/>
    <mergeCell ref="AE185:AF185"/>
    <mergeCell ref="AH183:AI183"/>
    <mergeCell ref="D184:E184"/>
    <mergeCell ref="F184:L184"/>
    <mergeCell ref="N184:S184"/>
    <mergeCell ref="T184:X184"/>
    <mergeCell ref="Y184:AC184"/>
    <mergeCell ref="AE184:AF184"/>
    <mergeCell ref="AH184:AI184"/>
    <mergeCell ref="D183:E183"/>
    <mergeCell ref="F183:L183"/>
    <mergeCell ref="N183:S183"/>
    <mergeCell ref="T183:X183"/>
    <mergeCell ref="Y183:AC183"/>
    <mergeCell ref="AE183:AF183"/>
    <mergeCell ref="AH181:AI181"/>
    <mergeCell ref="D182:E182"/>
    <mergeCell ref="F182:L182"/>
    <mergeCell ref="N182:S182"/>
    <mergeCell ref="T182:X182"/>
    <mergeCell ref="Y182:AC182"/>
    <mergeCell ref="AE182:AF182"/>
    <mergeCell ref="AH182:AI182"/>
    <mergeCell ref="D181:E181"/>
    <mergeCell ref="F181:L181"/>
    <mergeCell ref="N181:S181"/>
    <mergeCell ref="T181:X181"/>
    <mergeCell ref="Y181:AC181"/>
    <mergeCell ref="AE181:AF181"/>
    <mergeCell ref="AH179:AI179"/>
    <mergeCell ref="D180:E180"/>
    <mergeCell ref="F180:L180"/>
    <mergeCell ref="N180:S180"/>
    <mergeCell ref="T180:X180"/>
    <mergeCell ref="Y180:AC180"/>
    <mergeCell ref="AE180:AF180"/>
    <mergeCell ref="AH180:AI180"/>
    <mergeCell ref="D179:E179"/>
    <mergeCell ref="F179:L179"/>
    <mergeCell ref="N179:S179"/>
    <mergeCell ref="T179:X179"/>
    <mergeCell ref="Y179:AC179"/>
    <mergeCell ref="AE179:AF179"/>
    <mergeCell ref="F178:L178"/>
    <mergeCell ref="N178:S178"/>
    <mergeCell ref="T178:X178"/>
    <mergeCell ref="Y178:AC178"/>
    <mergeCell ref="AE178:AF178"/>
    <mergeCell ref="AH178:AI178"/>
    <mergeCell ref="A176:AI176"/>
    <mergeCell ref="B177:C185"/>
    <mergeCell ref="D177:E177"/>
    <mergeCell ref="F177:L177"/>
    <mergeCell ref="N177:S177"/>
    <mergeCell ref="T177:X177"/>
    <mergeCell ref="Y177:AC177"/>
    <mergeCell ref="AE177:AF177"/>
    <mergeCell ref="AH177:AI177"/>
    <mergeCell ref="D178:E178"/>
    <mergeCell ref="AH174:AI174"/>
    <mergeCell ref="D175:E175"/>
    <mergeCell ref="F175:L175"/>
    <mergeCell ref="N175:S175"/>
    <mergeCell ref="T175:X175"/>
    <mergeCell ref="Y175:AC175"/>
    <mergeCell ref="AE175:AF175"/>
    <mergeCell ref="AH175:AI175"/>
    <mergeCell ref="D174:E174"/>
    <mergeCell ref="F174:L174"/>
    <mergeCell ref="N174:S174"/>
    <mergeCell ref="T174:X174"/>
    <mergeCell ref="Y174:AC174"/>
    <mergeCell ref="AE174:AF174"/>
    <mergeCell ref="AH172:AI172"/>
    <mergeCell ref="D173:E173"/>
    <mergeCell ref="F173:L173"/>
    <mergeCell ref="N173:S173"/>
    <mergeCell ref="T173:X173"/>
    <mergeCell ref="Y173:AC173"/>
    <mergeCell ref="AE173:AF173"/>
    <mergeCell ref="AH173:AI173"/>
    <mergeCell ref="D172:E172"/>
    <mergeCell ref="F172:L172"/>
    <mergeCell ref="N172:S172"/>
    <mergeCell ref="T172:X172"/>
    <mergeCell ref="Y172:AC172"/>
    <mergeCell ref="AE172:AF172"/>
    <mergeCell ref="AH170:AI170"/>
    <mergeCell ref="D171:E171"/>
    <mergeCell ref="F171:L171"/>
    <mergeCell ref="N171:S171"/>
    <mergeCell ref="T171:X171"/>
    <mergeCell ref="Y171:AC171"/>
    <mergeCell ref="AE171:AF171"/>
    <mergeCell ref="AH171:AI171"/>
    <mergeCell ref="D170:E170"/>
    <mergeCell ref="F170:L170"/>
    <mergeCell ref="N170:S170"/>
    <mergeCell ref="T170:X170"/>
    <mergeCell ref="Y170:AC170"/>
    <mergeCell ref="AE170:AF170"/>
    <mergeCell ref="AH168:AI168"/>
    <mergeCell ref="D169:E169"/>
    <mergeCell ref="F169:L169"/>
    <mergeCell ref="N169:S169"/>
    <mergeCell ref="T169:X169"/>
    <mergeCell ref="Y169:AC169"/>
    <mergeCell ref="AE169:AF169"/>
    <mergeCell ref="AH169:AI169"/>
    <mergeCell ref="D168:E168"/>
    <mergeCell ref="F168:L168"/>
    <mergeCell ref="N168:S168"/>
    <mergeCell ref="T168:X168"/>
    <mergeCell ref="Y168:AC168"/>
    <mergeCell ref="AE168:AF168"/>
    <mergeCell ref="AH165:AI165"/>
    <mergeCell ref="A166:AI166"/>
    <mergeCell ref="B167:C175"/>
    <mergeCell ref="D167:E167"/>
    <mergeCell ref="F167:L167"/>
    <mergeCell ref="N167:S167"/>
    <mergeCell ref="T167:X167"/>
    <mergeCell ref="Y167:AC167"/>
    <mergeCell ref="AE167:AF167"/>
    <mergeCell ref="AH167:AI167"/>
    <mergeCell ref="D165:E165"/>
    <mergeCell ref="F165:L165"/>
    <mergeCell ref="N165:S165"/>
    <mergeCell ref="T165:X165"/>
    <mergeCell ref="Y165:AC165"/>
    <mergeCell ref="AE165:AF165"/>
    <mergeCell ref="AH163:AI163"/>
    <mergeCell ref="D164:E164"/>
    <mergeCell ref="F164:L164"/>
    <mergeCell ref="N164:S164"/>
    <mergeCell ref="T164:X164"/>
    <mergeCell ref="Y164:AC164"/>
    <mergeCell ref="AE164:AF164"/>
    <mergeCell ref="AH164:AI164"/>
    <mergeCell ref="D163:E163"/>
    <mergeCell ref="F163:L163"/>
    <mergeCell ref="N163:S163"/>
    <mergeCell ref="T163:X163"/>
    <mergeCell ref="Y163:AC163"/>
    <mergeCell ref="AE163:AF163"/>
    <mergeCell ref="AH161:AI161"/>
    <mergeCell ref="D162:E162"/>
    <mergeCell ref="F162:L162"/>
    <mergeCell ref="N162:S162"/>
    <mergeCell ref="T162:X162"/>
    <mergeCell ref="Y162:AC162"/>
    <mergeCell ref="AE162:AF162"/>
    <mergeCell ref="AH162:AI162"/>
    <mergeCell ref="D161:E161"/>
    <mergeCell ref="F161:L161"/>
    <mergeCell ref="N161:S161"/>
    <mergeCell ref="T161:X161"/>
    <mergeCell ref="Y161:AC161"/>
    <mergeCell ref="AE161:AF161"/>
    <mergeCell ref="AH159:AI159"/>
    <mergeCell ref="D160:E160"/>
    <mergeCell ref="F160:L160"/>
    <mergeCell ref="N160:S160"/>
    <mergeCell ref="T160:X160"/>
    <mergeCell ref="Y160:AC160"/>
    <mergeCell ref="AE160:AF160"/>
    <mergeCell ref="AH160:AI160"/>
    <mergeCell ref="D159:E159"/>
    <mergeCell ref="F159:L159"/>
    <mergeCell ref="N159:S159"/>
    <mergeCell ref="T159:X159"/>
    <mergeCell ref="Y159:AC159"/>
    <mergeCell ref="AE159:AF159"/>
    <mergeCell ref="F158:L158"/>
    <mergeCell ref="N158:S158"/>
    <mergeCell ref="T158:X158"/>
    <mergeCell ref="Y158:AC158"/>
    <mergeCell ref="AE158:AF158"/>
    <mergeCell ref="AH158:AI158"/>
    <mergeCell ref="A156:AI156"/>
    <mergeCell ref="B157:C165"/>
    <mergeCell ref="D157:E157"/>
    <mergeCell ref="F157:L157"/>
    <mergeCell ref="N157:S157"/>
    <mergeCell ref="T157:X157"/>
    <mergeCell ref="Y157:AC157"/>
    <mergeCell ref="AE157:AF157"/>
    <mergeCell ref="AH157:AI157"/>
    <mergeCell ref="D158:E158"/>
    <mergeCell ref="AH154:AI154"/>
    <mergeCell ref="D155:E155"/>
    <mergeCell ref="F155:L155"/>
    <mergeCell ref="N155:S155"/>
    <mergeCell ref="T155:X155"/>
    <mergeCell ref="Y155:AC155"/>
    <mergeCell ref="AE155:AF155"/>
    <mergeCell ref="AH155:AI155"/>
    <mergeCell ref="D154:E154"/>
    <mergeCell ref="F154:L154"/>
    <mergeCell ref="N154:S154"/>
    <mergeCell ref="T154:X154"/>
    <mergeCell ref="Y154:AC154"/>
    <mergeCell ref="AE154:AF154"/>
    <mergeCell ref="AH152:AI152"/>
    <mergeCell ref="D153:E153"/>
    <mergeCell ref="F153:L153"/>
    <mergeCell ref="N153:S153"/>
    <mergeCell ref="T153:X153"/>
    <mergeCell ref="Y153:AC153"/>
    <mergeCell ref="AE153:AF153"/>
    <mergeCell ref="AH153:AI153"/>
    <mergeCell ref="D152:E152"/>
    <mergeCell ref="F152:L152"/>
    <mergeCell ref="N152:S152"/>
    <mergeCell ref="T152:X152"/>
    <mergeCell ref="Y152:AC152"/>
    <mergeCell ref="AE152:AF152"/>
    <mergeCell ref="AH150:AI150"/>
    <mergeCell ref="D151:E151"/>
    <mergeCell ref="F151:L151"/>
    <mergeCell ref="N151:S151"/>
    <mergeCell ref="T151:X151"/>
    <mergeCell ref="Y151:AC151"/>
    <mergeCell ref="AE151:AF151"/>
    <mergeCell ref="AH151:AI151"/>
    <mergeCell ref="D150:E150"/>
    <mergeCell ref="F150:L150"/>
    <mergeCell ref="N150:S150"/>
    <mergeCell ref="T150:X150"/>
    <mergeCell ref="Y150:AC150"/>
    <mergeCell ref="AE150:AF150"/>
    <mergeCell ref="AH148:AI148"/>
    <mergeCell ref="D149:E149"/>
    <mergeCell ref="F149:L149"/>
    <mergeCell ref="N149:S149"/>
    <mergeCell ref="T149:X149"/>
    <mergeCell ref="Y149:AC149"/>
    <mergeCell ref="AE149:AF149"/>
    <mergeCell ref="AH149:AI149"/>
    <mergeCell ref="D148:E148"/>
    <mergeCell ref="F148:L148"/>
    <mergeCell ref="N148:S148"/>
    <mergeCell ref="T148:X148"/>
    <mergeCell ref="Y148:AC148"/>
    <mergeCell ref="AE148:AF148"/>
    <mergeCell ref="AH145:AI145"/>
    <mergeCell ref="A146:AI146"/>
    <mergeCell ref="B147:C155"/>
    <mergeCell ref="D147:E147"/>
    <mergeCell ref="F147:L147"/>
    <mergeCell ref="N147:S147"/>
    <mergeCell ref="T147:X147"/>
    <mergeCell ref="Y147:AC147"/>
    <mergeCell ref="AE147:AF147"/>
    <mergeCell ref="AH147:AI147"/>
    <mergeCell ref="D145:E145"/>
    <mergeCell ref="F145:L145"/>
    <mergeCell ref="N145:S145"/>
    <mergeCell ref="T145:X145"/>
    <mergeCell ref="Y145:AC145"/>
    <mergeCell ref="AE145:AF145"/>
    <mergeCell ref="AH143:AI143"/>
    <mergeCell ref="D144:E144"/>
    <mergeCell ref="F144:L144"/>
    <mergeCell ref="N144:S144"/>
    <mergeCell ref="T144:X144"/>
    <mergeCell ref="Y144:AC144"/>
    <mergeCell ref="AE144:AF144"/>
    <mergeCell ref="AH144:AI144"/>
    <mergeCell ref="D143:E143"/>
    <mergeCell ref="F143:L143"/>
    <mergeCell ref="N143:S143"/>
    <mergeCell ref="T143:X143"/>
    <mergeCell ref="Y143:AC143"/>
    <mergeCell ref="AE143:AF143"/>
    <mergeCell ref="AH141:AI141"/>
    <mergeCell ref="D142:E142"/>
    <mergeCell ref="F142:L142"/>
    <mergeCell ref="N142:S142"/>
    <mergeCell ref="T142:X142"/>
    <mergeCell ref="Y142:AC142"/>
    <mergeCell ref="AE142:AF142"/>
    <mergeCell ref="AH142:AI142"/>
    <mergeCell ref="D141:E141"/>
    <mergeCell ref="F141:L141"/>
    <mergeCell ref="N141:S141"/>
    <mergeCell ref="T141:X141"/>
    <mergeCell ref="Y141:AC141"/>
    <mergeCell ref="AE141:AF141"/>
    <mergeCell ref="AH139:AI139"/>
    <mergeCell ref="D140:E140"/>
    <mergeCell ref="F140:L140"/>
    <mergeCell ref="N140:S140"/>
    <mergeCell ref="T140:X140"/>
    <mergeCell ref="Y140:AC140"/>
    <mergeCell ref="AE140:AF140"/>
    <mergeCell ref="AH140:AI140"/>
    <mergeCell ref="D139:E139"/>
    <mergeCell ref="F139:L139"/>
    <mergeCell ref="N139:S139"/>
    <mergeCell ref="T139:X139"/>
    <mergeCell ref="Y139:AC139"/>
    <mergeCell ref="AE139:AF139"/>
    <mergeCell ref="F138:L138"/>
    <mergeCell ref="N138:S138"/>
    <mergeCell ref="T138:X138"/>
    <mergeCell ref="Y138:AC138"/>
    <mergeCell ref="AE138:AF138"/>
    <mergeCell ref="AH138:AI138"/>
    <mergeCell ref="A136:AI136"/>
    <mergeCell ref="B137:C145"/>
    <mergeCell ref="D137:E137"/>
    <mergeCell ref="F137:L137"/>
    <mergeCell ref="N137:S137"/>
    <mergeCell ref="T137:X137"/>
    <mergeCell ref="Y137:AC137"/>
    <mergeCell ref="AE137:AF137"/>
    <mergeCell ref="AH137:AI137"/>
    <mergeCell ref="D138:E138"/>
    <mergeCell ref="AH134:AI134"/>
    <mergeCell ref="D135:E135"/>
    <mergeCell ref="F135:L135"/>
    <mergeCell ref="N135:S135"/>
    <mergeCell ref="T135:X135"/>
    <mergeCell ref="Y135:AC135"/>
    <mergeCell ref="AE135:AF135"/>
    <mergeCell ref="AH135:AI135"/>
    <mergeCell ref="D134:E134"/>
    <mergeCell ref="F134:L134"/>
    <mergeCell ref="N134:S134"/>
    <mergeCell ref="T134:X134"/>
    <mergeCell ref="Y134:AC134"/>
    <mergeCell ref="AE134:AF134"/>
    <mergeCell ref="AH132:AI132"/>
    <mergeCell ref="D133:E133"/>
    <mergeCell ref="F133:L133"/>
    <mergeCell ref="N133:S133"/>
    <mergeCell ref="T133:X133"/>
    <mergeCell ref="Y133:AC133"/>
    <mergeCell ref="AE133:AF133"/>
    <mergeCell ref="AH133:AI133"/>
    <mergeCell ref="D132:E132"/>
    <mergeCell ref="F132:L132"/>
    <mergeCell ref="N132:S132"/>
    <mergeCell ref="T132:X132"/>
    <mergeCell ref="Y132:AC132"/>
    <mergeCell ref="AE132:AF132"/>
    <mergeCell ref="AH130:AI130"/>
    <mergeCell ref="D131:E131"/>
    <mergeCell ref="F131:L131"/>
    <mergeCell ref="N131:S131"/>
    <mergeCell ref="T131:X131"/>
    <mergeCell ref="Y131:AC131"/>
    <mergeCell ref="AE131:AF131"/>
    <mergeCell ref="AH131:AI131"/>
    <mergeCell ref="D130:E130"/>
    <mergeCell ref="F130:L130"/>
    <mergeCell ref="N130:S130"/>
    <mergeCell ref="T130:X130"/>
    <mergeCell ref="Y130:AC130"/>
    <mergeCell ref="AE130:AF130"/>
    <mergeCell ref="AH128:AI128"/>
    <mergeCell ref="D129:E129"/>
    <mergeCell ref="F129:L129"/>
    <mergeCell ref="N129:S129"/>
    <mergeCell ref="T129:X129"/>
    <mergeCell ref="Y129:AC129"/>
    <mergeCell ref="AE129:AF129"/>
    <mergeCell ref="AH129:AI129"/>
    <mergeCell ref="D128:E128"/>
    <mergeCell ref="F128:L128"/>
    <mergeCell ref="N128:S128"/>
    <mergeCell ref="T128:X128"/>
    <mergeCell ref="Y128:AC128"/>
    <mergeCell ref="AE128:AF128"/>
    <mergeCell ref="AH125:AI125"/>
    <mergeCell ref="A126:AI126"/>
    <mergeCell ref="B127:C135"/>
    <mergeCell ref="D127:E127"/>
    <mergeCell ref="F127:L127"/>
    <mergeCell ref="N127:S127"/>
    <mergeCell ref="T127:X127"/>
    <mergeCell ref="Y127:AC127"/>
    <mergeCell ref="AE127:AF127"/>
    <mergeCell ref="AH127:AI127"/>
    <mergeCell ref="D125:E125"/>
    <mergeCell ref="F125:L125"/>
    <mergeCell ref="N125:S125"/>
    <mergeCell ref="T125:X125"/>
    <mergeCell ref="Y125:AC125"/>
    <mergeCell ref="AE125:AF125"/>
    <mergeCell ref="AH123:AI123"/>
    <mergeCell ref="D124:E124"/>
    <mergeCell ref="F124:L124"/>
    <mergeCell ref="N124:S124"/>
    <mergeCell ref="T124:X124"/>
    <mergeCell ref="Y124:AC124"/>
    <mergeCell ref="AE124:AF124"/>
    <mergeCell ref="AH124:AI124"/>
    <mergeCell ref="D123:E123"/>
    <mergeCell ref="F123:L123"/>
    <mergeCell ref="N123:S123"/>
    <mergeCell ref="T123:X123"/>
    <mergeCell ref="Y123:AC123"/>
    <mergeCell ref="AE123:AF123"/>
    <mergeCell ref="AH121:AI121"/>
    <mergeCell ref="D122:E122"/>
    <mergeCell ref="F122:L122"/>
    <mergeCell ref="N122:S122"/>
    <mergeCell ref="T122:X122"/>
    <mergeCell ref="Y122:AC122"/>
    <mergeCell ref="AE122:AF122"/>
    <mergeCell ref="AH122:AI122"/>
    <mergeCell ref="D121:E121"/>
    <mergeCell ref="F121:L121"/>
    <mergeCell ref="N121:S121"/>
    <mergeCell ref="T121:X121"/>
    <mergeCell ref="Y121:AC121"/>
    <mergeCell ref="AE121:AF121"/>
    <mergeCell ref="AH119:AI119"/>
    <mergeCell ref="D120:E120"/>
    <mergeCell ref="F120:L120"/>
    <mergeCell ref="N120:S120"/>
    <mergeCell ref="T120:X120"/>
    <mergeCell ref="Y120:AC120"/>
    <mergeCell ref="AE120:AF120"/>
    <mergeCell ref="AH120:AI120"/>
    <mergeCell ref="D119:E119"/>
    <mergeCell ref="F119:L119"/>
    <mergeCell ref="N119:S119"/>
    <mergeCell ref="T119:X119"/>
    <mergeCell ref="Y119:AC119"/>
    <mergeCell ref="AE119:AF119"/>
    <mergeCell ref="F118:L118"/>
    <mergeCell ref="N118:S118"/>
    <mergeCell ref="T118:X118"/>
    <mergeCell ref="Y118:AC118"/>
    <mergeCell ref="AE118:AF118"/>
    <mergeCell ref="AH118:AI118"/>
    <mergeCell ref="A116:AI116"/>
    <mergeCell ref="B117:C125"/>
    <mergeCell ref="D117:E117"/>
    <mergeCell ref="F117:L117"/>
    <mergeCell ref="N117:S117"/>
    <mergeCell ref="T117:X117"/>
    <mergeCell ref="Y117:AC117"/>
    <mergeCell ref="AE117:AF117"/>
    <mergeCell ref="AH117:AI117"/>
    <mergeCell ref="D118:E118"/>
    <mergeCell ref="AH114:AI114"/>
    <mergeCell ref="D115:E115"/>
    <mergeCell ref="F115:L115"/>
    <mergeCell ref="N115:S115"/>
    <mergeCell ref="T115:X115"/>
    <mergeCell ref="Y115:AC115"/>
    <mergeCell ref="AE115:AF115"/>
    <mergeCell ref="AH115:AI115"/>
    <mergeCell ref="D114:E114"/>
    <mergeCell ref="F114:L114"/>
    <mergeCell ref="N114:S114"/>
    <mergeCell ref="T114:X114"/>
    <mergeCell ref="Y114:AC114"/>
    <mergeCell ref="AE114:AF114"/>
    <mergeCell ref="AH112:AI112"/>
    <mergeCell ref="D113:E113"/>
    <mergeCell ref="F113:L113"/>
    <mergeCell ref="N113:S113"/>
    <mergeCell ref="T113:X113"/>
    <mergeCell ref="Y113:AC113"/>
    <mergeCell ref="AE113:AF113"/>
    <mergeCell ref="AH113:AI113"/>
    <mergeCell ref="D112:E112"/>
    <mergeCell ref="F112:L112"/>
    <mergeCell ref="N112:S112"/>
    <mergeCell ref="T112:X112"/>
    <mergeCell ref="Y112:AC112"/>
    <mergeCell ref="AE112:AF112"/>
    <mergeCell ref="AH110:AI110"/>
    <mergeCell ref="D111:E111"/>
    <mergeCell ref="F111:L111"/>
    <mergeCell ref="N111:S111"/>
    <mergeCell ref="T111:X111"/>
    <mergeCell ref="Y111:AC111"/>
    <mergeCell ref="AE111:AF111"/>
    <mergeCell ref="AH111:AI111"/>
    <mergeCell ref="D110:E110"/>
    <mergeCell ref="F110:L110"/>
    <mergeCell ref="N110:S110"/>
    <mergeCell ref="T110:X110"/>
    <mergeCell ref="Y110:AC110"/>
    <mergeCell ref="AE110:AF110"/>
    <mergeCell ref="AH108:AI108"/>
    <mergeCell ref="D109:E109"/>
    <mergeCell ref="F109:L109"/>
    <mergeCell ref="N109:S109"/>
    <mergeCell ref="T109:X109"/>
    <mergeCell ref="Y109:AC109"/>
    <mergeCell ref="AE109:AF109"/>
    <mergeCell ref="AH109:AI109"/>
    <mergeCell ref="D108:E108"/>
    <mergeCell ref="F108:L108"/>
    <mergeCell ref="N108:S108"/>
    <mergeCell ref="T108:X108"/>
    <mergeCell ref="Y108:AC108"/>
    <mergeCell ref="AE108:AF108"/>
    <mergeCell ref="AH105:AI105"/>
    <mergeCell ref="A106:AI106"/>
    <mergeCell ref="B107:C115"/>
    <mergeCell ref="D107:E107"/>
    <mergeCell ref="F107:L107"/>
    <mergeCell ref="N107:S107"/>
    <mergeCell ref="T107:X107"/>
    <mergeCell ref="Y107:AC107"/>
    <mergeCell ref="AE107:AF107"/>
    <mergeCell ref="AH107:AI107"/>
    <mergeCell ref="D105:E105"/>
    <mergeCell ref="F105:L105"/>
    <mergeCell ref="N105:S105"/>
    <mergeCell ref="T105:X105"/>
    <mergeCell ref="Y105:AC105"/>
    <mergeCell ref="AE105:AF105"/>
    <mergeCell ref="AH103:AI103"/>
    <mergeCell ref="D104:E104"/>
    <mergeCell ref="F104:L104"/>
    <mergeCell ref="N104:S104"/>
    <mergeCell ref="T104:X104"/>
    <mergeCell ref="Y104:AC104"/>
    <mergeCell ref="AE104:AF104"/>
    <mergeCell ref="AH104:AI104"/>
    <mergeCell ref="D103:E103"/>
    <mergeCell ref="F103:L103"/>
    <mergeCell ref="N103:S103"/>
    <mergeCell ref="T103:X103"/>
    <mergeCell ref="Y103:AC103"/>
    <mergeCell ref="AE103:AF103"/>
    <mergeCell ref="AH101:AI101"/>
    <mergeCell ref="D102:E102"/>
    <mergeCell ref="F102:L102"/>
    <mergeCell ref="N102:S102"/>
    <mergeCell ref="T102:X102"/>
    <mergeCell ref="Y102:AC102"/>
    <mergeCell ref="AE102:AF102"/>
    <mergeCell ref="AH102:AI102"/>
    <mergeCell ref="D101:E101"/>
    <mergeCell ref="F101:L101"/>
    <mergeCell ref="N101:S101"/>
    <mergeCell ref="T101:X101"/>
    <mergeCell ref="Y101:AC101"/>
    <mergeCell ref="AE101:AF101"/>
    <mergeCell ref="AH99:AI99"/>
    <mergeCell ref="D100:E100"/>
    <mergeCell ref="F100:L100"/>
    <mergeCell ref="N100:S100"/>
    <mergeCell ref="T100:X100"/>
    <mergeCell ref="Y100:AC100"/>
    <mergeCell ref="AE100:AF100"/>
    <mergeCell ref="AH100:AI100"/>
    <mergeCell ref="D99:E99"/>
    <mergeCell ref="F99:L99"/>
    <mergeCell ref="N99:S99"/>
    <mergeCell ref="T99:X99"/>
    <mergeCell ref="Y99:AC99"/>
    <mergeCell ref="AE99:AF99"/>
    <mergeCell ref="F98:L98"/>
    <mergeCell ref="N98:S98"/>
    <mergeCell ref="T98:X98"/>
    <mergeCell ref="Y98:AC98"/>
    <mergeCell ref="AE98:AF98"/>
    <mergeCell ref="AH98:AI98"/>
    <mergeCell ref="A96:AI96"/>
    <mergeCell ref="B97:C105"/>
    <mergeCell ref="D97:E97"/>
    <mergeCell ref="F97:L97"/>
    <mergeCell ref="N97:S97"/>
    <mergeCell ref="T97:X97"/>
    <mergeCell ref="Y97:AC97"/>
    <mergeCell ref="AE97:AF97"/>
    <mergeCell ref="AH97:AI97"/>
    <mergeCell ref="D98:E98"/>
    <mergeCell ref="AH94:AI94"/>
    <mergeCell ref="D95:E95"/>
    <mergeCell ref="F95:L95"/>
    <mergeCell ref="N95:S95"/>
    <mergeCell ref="T95:X95"/>
    <mergeCell ref="Y95:AC95"/>
    <mergeCell ref="AE95:AF95"/>
    <mergeCell ref="AH95:AI95"/>
    <mergeCell ref="D94:E94"/>
    <mergeCell ref="F94:L94"/>
    <mergeCell ref="N94:S94"/>
    <mergeCell ref="T94:X94"/>
    <mergeCell ref="Y94:AC94"/>
    <mergeCell ref="AE94:AF94"/>
    <mergeCell ref="AH92:AI92"/>
    <mergeCell ref="D93:E93"/>
    <mergeCell ref="F93:L93"/>
    <mergeCell ref="N93:S93"/>
    <mergeCell ref="T93:X93"/>
    <mergeCell ref="Y93:AC93"/>
    <mergeCell ref="AE93:AF93"/>
    <mergeCell ref="AH93:AI93"/>
    <mergeCell ref="D92:E92"/>
    <mergeCell ref="F92:L92"/>
    <mergeCell ref="N92:S92"/>
    <mergeCell ref="T92:X92"/>
    <mergeCell ref="Y92:AC92"/>
    <mergeCell ref="AE92:AF92"/>
    <mergeCell ref="AH90:AI90"/>
    <mergeCell ref="D91:E91"/>
    <mergeCell ref="F91:L91"/>
    <mergeCell ref="N91:S91"/>
    <mergeCell ref="T91:X91"/>
    <mergeCell ref="Y91:AC91"/>
    <mergeCell ref="AE91:AF91"/>
    <mergeCell ref="AH91:AI91"/>
    <mergeCell ref="D90:E90"/>
    <mergeCell ref="F90:L90"/>
    <mergeCell ref="N90:S90"/>
    <mergeCell ref="T90:X90"/>
    <mergeCell ref="Y90:AC90"/>
    <mergeCell ref="AE90:AF90"/>
    <mergeCell ref="AH88:AI88"/>
    <mergeCell ref="D89:E89"/>
    <mergeCell ref="F89:L89"/>
    <mergeCell ref="N89:S89"/>
    <mergeCell ref="T89:X89"/>
    <mergeCell ref="Y89:AC89"/>
    <mergeCell ref="AE89:AF89"/>
    <mergeCell ref="AH89:AI89"/>
    <mergeCell ref="D88:E88"/>
    <mergeCell ref="F88:L88"/>
    <mergeCell ref="N88:S88"/>
    <mergeCell ref="T88:X88"/>
    <mergeCell ref="Y88:AC88"/>
    <mergeCell ref="AE88:AF88"/>
    <mergeCell ref="AH85:AI85"/>
    <mergeCell ref="A86:AI86"/>
    <mergeCell ref="B87:C95"/>
    <mergeCell ref="D87:E87"/>
    <mergeCell ref="F87:L87"/>
    <mergeCell ref="N87:S87"/>
    <mergeCell ref="T87:X87"/>
    <mergeCell ref="Y87:AC87"/>
    <mergeCell ref="AE87:AF87"/>
    <mergeCell ref="AH87:AI87"/>
    <mergeCell ref="D85:E85"/>
    <mergeCell ref="F85:L85"/>
    <mergeCell ref="N85:S85"/>
    <mergeCell ref="T85:X85"/>
    <mergeCell ref="Y85:AC85"/>
    <mergeCell ref="AE85:AF85"/>
    <mergeCell ref="AH83:AI83"/>
    <mergeCell ref="D84:E84"/>
    <mergeCell ref="F84:L84"/>
    <mergeCell ref="N84:S84"/>
    <mergeCell ref="T84:X84"/>
    <mergeCell ref="Y84:AC84"/>
    <mergeCell ref="AE84:AF84"/>
    <mergeCell ref="AH84:AI84"/>
    <mergeCell ref="D83:E83"/>
    <mergeCell ref="F83:L83"/>
    <mergeCell ref="N83:S83"/>
    <mergeCell ref="T83:X83"/>
    <mergeCell ref="Y83:AC83"/>
    <mergeCell ref="AE83:AF83"/>
    <mergeCell ref="AH81:AI81"/>
    <mergeCell ref="D82:E82"/>
    <mergeCell ref="F82:L82"/>
    <mergeCell ref="N82:S82"/>
    <mergeCell ref="T82:X82"/>
    <mergeCell ref="Y82:AC82"/>
    <mergeCell ref="AE82:AF82"/>
    <mergeCell ref="AH82:AI82"/>
    <mergeCell ref="D81:E81"/>
    <mergeCell ref="F81:L81"/>
    <mergeCell ref="N81:S81"/>
    <mergeCell ref="T81:X81"/>
    <mergeCell ref="Y81:AC81"/>
    <mergeCell ref="AE81:AF81"/>
    <mergeCell ref="AH79:AI79"/>
    <mergeCell ref="D80:E80"/>
    <mergeCell ref="F80:L80"/>
    <mergeCell ref="N80:S80"/>
    <mergeCell ref="T80:X80"/>
    <mergeCell ref="Y80:AC80"/>
    <mergeCell ref="AE80:AF80"/>
    <mergeCell ref="AH80:AI80"/>
    <mergeCell ref="D79:E79"/>
    <mergeCell ref="F79:L79"/>
    <mergeCell ref="N79:S79"/>
    <mergeCell ref="T79:X79"/>
    <mergeCell ref="Y79:AC79"/>
    <mergeCell ref="AE79:AF79"/>
    <mergeCell ref="F78:L78"/>
    <mergeCell ref="N78:S78"/>
    <mergeCell ref="T78:X78"/>
    <mergeCell ref="Y78:AC78"/>
    <mergeCell ref="AE78:AF78"/>
    <mergeCell ref="AH78:AI78"/>
    <mergeCell ref="A76:AI76"/>
    <mergeCell ref="B77:C85"/>
    <mergeCell ref="D77:E77"/>
    <mergeCell ref="F77:L77"/>
    <mergeCell ref="N77:S77"/>
    <mergeCell ref="T77:X77"/>
    <mergeCell ref="Y77:AC77"/>
    <mergeCell ref="AE77:AF77"/>
    <mergeCell ref="AH77:AI77"/>
    <mergeCell ref="D78:E78"/>
    <mergeCell ref="AH74:AI74"/>
    <mergeCell ref="D75:E75"/>
    <mergeCell ref="F75:L75"/>
    <mergeCell ref="N75:S75"/>
    <mergeCell ref="T75:X75"/>
    <mergeCell ref="Y75:AC75"/>
    <mergeCell ref="AE75:AF75"/>
    <mergeCell ref="AH75:AI75"/>
    <mergeCell ref="D74:E74"/>
    <mergeCell ref="F74:L74"/>
    <mergeCell ref="N74:S74"/>
    <mergeCell ref="T74:X74"/>
    <mergeCell ref="Y74:AC74"/>
    <mergeCell ref="AE74:AF74"/>
    <mergeCell ref="AH72:AI72"/>
    <mergeCell ref="D73:E73"/>
    <mergeCell ref="F73:L73"/>
    <mergeCell ref="N73:S73"/>
    <mergeCell ref="T73:X73"/>
    <mergeCell ref="Y73:AC73"/>
    <mergeCell ref="AE73:AF73"/>
    <mergeCell ref="AH73:AI73"/>
    <mergeCell ref="D72:E72"/>
    <mergeCell ref="F72:L72"/>
    <mergeCell ref="N72:S72"/>
    <mergeCell ref="T72:X72"/>
    <mergeCell ref="Y72:AC72"/>
    <mergeCell ref="AE72:AF72"/>
    <mergeCell ref="AH70:AI70"/>
    <mergeCell ref="D71:E71"/>
    <mergeCell ref="F71:L71"/>
    <mergeCell ref="N71:S71"/>
    <mergeCell ref="T71:X71"/>
    <mergeCell ref="Y71:AC71"/>
    <mergeCell ref="AE71:AF71"/>
    <mergeCell ref="AH71:AI71"/>
    <mergeCell ref="D70:E70"/>
    <mergeCell ref="F70:L70"/>
    <mergeCell ref="N70:S70"/>
    <mergeCell ref="T70:X70"/>
    <mergeCell ref="Y70:AC70"/>
    <mergeCell ref="AE70:AF70"/>
    <mergeCell ref="AH68:AI68"/>
    <mergeCell ref="D69:E69"/>
    <mergeCell ref="F69:L69"/>
    <mergeCell ref="N69:S69"/>
    <mergeCell ref="T69:X69"/>
    <mergeCell ref="Y69:AC69"/>
    <mergeCell ref="AE69:AF69"/>
    <mergeCell ref="AH69:AI69"/>
    <mergeCell ref="D68:E68"/>
    <mergeCell ref="F68:L68"/>
    <mergeCell ref="N68:S68"/>
    <mergeCell ref="T68:X68"/>
    <mergeCell ref="Y68:AC68"/>
    <mergeCell ref="AE68:AF68"/>
    <mergeCell ref="AH65:AI65"/>
    <mergeCell ref="A66:AI66"/>
    <mergeCell ref="B67:C75"/>
    <mergeCell ref="D67:E67"/>
    <mergeCell ref="F67:L67"/>
    <mergeCell ref="N67:S67"/>
    <mergeCell ref="T67:X67"/>
    <mergeCell ref="Y67:AC67"/>
    <mergeCell ref="AE67:AF67"/>
    <mergeCell ref="AH67:AI67"/>
    <mergeCell ref="D65:E65"/>
    <mergeCell ref="F65:L65"/>
    <mergeCell ref="N65:S65"/>
    <mergeCell ref="T65:X65"/>
    <mergeCell ref="Y65:AC65"/>
    <mergeCell ref="AE65:AF65"/>
    <mergeCell ref="AH63:AI63"/>
    <mergeCell ref="D64:E64"/>
    <mergeCell ref="F64:L64"/>
    <mergeCell ref="N64:S64"/>
    <mergeCell ref="T64:X64"/>
    <mergeCell ref="Y64:AC64"/>
    <mergeCell ref="AE64:AF64"/>
    <mergeCell ref="AH64:AI64"/>
    <mergeCell ref="D63:E63"/>
    <mergeCell ref="F63:L63"/>
    <mergeCell ref="N63:S63"/>
    <mergeCell ref="T63:X63"/>
    <mergeCell ref="Y63:AC63"/>
    <mergeCell ref="AE63:AF63"/>
    <mergeCell ref="AH61:AI61"/>
    <mergeCell ref="D62:E62"/>
    <mergeCell ref="F62:L62"/>
    <mergeCell ref="N62:S62"/>
    <mergeCell ref="T62:X62"/>
    <mergeCell ref="Y62:AC62"/>
    <mergeCell ref="AE62:AF62"/>
    <mergeCell ref="AH62:AI62"/>
    <mergeCell ref="D61:E61"/>
    <mergeCell ref="F61:L61"/>
    <mergeCell ref="N61:S61"/>
    <mergeCell ref="T61:X61"/>
    <mergeCell ref="Y61:AC61"/>
    <mergeCell ref="AE61:AF61"/>
    <mergeCell ref="AH59:AI59"/>
    <mergeCell ref="D60:E60"/>
    <mergeCell ref="F60:L60"/>
    <mergeCell ref="N60:S60"/>
    <mergeCell ref="T60:X60"/>
    <mergeCell ref="Y60:AC60"/>
    <mergeCell ref="AE60:AF60"/>
    <mergeCell ref="AH60:AI60"/>
    <mergeCell ref="D59:E59"/>
    <mergeCell ref="F59:L59"/>
    <mergeCell ref="N59:S59"/>
    <mergeCell ref="T59:X59"/>
    <mergeCell ref="Y59:AC59"/>
    <mergeCell ref="AE59:AF59"/>
    <mergeCell ref="F58:L58"/>
    <mergeCell ref="N58:S58"/>
    <mergeCell ref="T58:X58"/>
    <mergeCell ref="Y58:AC58"/>
    <mergeCell ref="AE58:AF58"/>
    <mergeCell ref="AH58:AI58"/>
    <mergeCell ref="A56:AI56"/>
    <mergeCell ref="B57:C65"/>
    <mergeCell ref="D57:E57"/>
    <mergeCell ref="F57:L57"/>
    <mergeCell ref="N57:S57"/>
    <mergeCell ref="T57:X57"/>
    <mergeCell ref="Y57:AC57"/>
    <mergeCell ref="AE57:AF57"/>
    <mergeCell ref="AH57:AI57"/>
    <mergeCell ref="D58:E58"/>
    <mergeCell ref="AH54:AI54"/>
    <mergeCell ref="D55:E55"/>
    <mergeCell ref="F55:L55"/>
    <mergeCell ref="N55:S55"/>
    <mergeCell ref="T55:X55"/>
    <mergeCell ref="Y55:AC55"/>
    <mergeCell ref="AE55:AF55"/>
    <mergeCell ref="AH55:AI55"/>
    <mergeCell ref="D54:E54"/>
    <mergeCell ref="F54:L54"/>
    <mergeCell ref="N54:S54"/>
    <mergeCell ref="T54:X54"/>
    <mergeCell ref="Y54:AC54"/>
    <mergeCell ref="AE54:AF54"/>
    <mergeCell ref="AH52:AI52"/>
    <mergeCell ref="D53:E53"/>
    <mergeCell ref="F53:L53"/>
    <mergeCell ref="N53:S53"/>
    <mergeCell ref="T53:X53"/>
    <mergeCell ref="Y53:AC53"/>
    <mergeCell ref="AE53:AF53"/>
    <mergeCell ref="AH53:AI53"/>
    <mergeCell ref="D52:E52"/>
    <mergeCell ref="F52:L52"/>
    <mergeCell ref="N52:S52"/>
    <mergeCell ref="T52:X52"/>
    <mergeCell ref="Y52:AC52"/>
    <mergeCell ref="AE52:AF52"/>
    <mergeCell ref="AH50:AI50"/>
    <mergeCell ref="D51:E51"/>
    <mergeCell ref="F51:L51"/>
    <mergeCell ref="N51:S51"/>
    <mergeCell ref="T51:X51"/>
    <mergeCell ref="Y51:AC51"/>
    <mergeCell ref="AE51:AF51"/>
    <mergeCell ref="AH51:AI51"/>
    <mergeCell ref="D50:E50"/>
    <mergeCell ref="F50:L50"/>
    <mergeCell ref="N50:S50"/>
    <mergeCell ref="T50:X50"/>
    <mergeCell ref="Y50:AC50"/>
    <mergeCell ref="AE50:AF50"/>
    <mergeCell ref="AH48:AI48"/>
    <mergeCell ref="D49:E49"/>
    <mergeCell ref="F49:L49"/>
    <mergeCell ref="N49:S49"/>
    <mergeCell ref="T49:X49"/>
    <mergeCell ref="Y49:AC49"/>
    <mergeCell ref="AE49:AF49"/>
    <mergeCell ref="AH49:AI49"/>
    <mergeCell ref="D48:E48"/>
    <mergeCell ref="F48:L48"/>
    <mergeCell ref="N48:S48"/>
    <mergeCell ref="T48:X48"/>
    <mergeCell ref="Y48:AC48"/>
    <mergeCell ref="AE48:AF48"/>
    <mergeCell ref="AH45:AI45"/>
    <mergeCell ref="A46:AI46"/>
    <mergeCell ref="B47:C55"/>
    <mergeCell ref="D47:E47"/>
    <mergeCell ref="F47:L47"/>
    <mergeCell ref="N47:S47"/>
    <mergeCell ref="T47:X47"/>
    <mergeCell ref="Y47:AC47"/>
    <mergeCell ref="AE47:AF47"/>
    <mergeCell ref="AH47:AI47"/>
    <mergeCell ref="D45:E45"/>
    <mergeCell ref="F45:L45"/>
    <mergeCell ref="N45:S45"/>
    <mergeCell ref="T45:X45"/>
    <mergeCell ref="Y45:AC45"/>
    <mergeCell ref="AE45:AF45"/>
    <mergeCell ref="AH43:AI43"/>
    <mergeCell ref="D44:E44"/>
    <mergeCell ref="F44:L44"/>
    <mergeCell ref="N44:S44"/>
    <mergeCell ref="T44:X44"/>
    <mergeCell ref="Y44:AC44"/>
    <mergeCell ref="AE44:AF44"/>
    <mergeCell ref="AH44:AI44"/>
    <mergeCell ref="D43:E43"/>
    <mergeCell ref="F43:L43"/>
    <mergeCell ref="N43:S43"/>
    <mergeCell ref="T43:X43"/>
    <mergeCell ref="Y43:AC43"/>
    <mergeCell ref="AE43:AF43"/>
    <mergeCell ref="AH41:AI41"/>
    <mergeCell ref="D42:E42"/>
    <mergeCell ref="F42:L42"/>
    <mergeCell ref="N42:S42"/>
    <mergeCell ref="T42:X42"/>
    <mergeCell ref="Y42:AC42"/>
    <mergeCell ref="AE42:AF42"/>
    <mergeCell ref="AH42:AI42"/>
    <mergeCell ref="D41:E41"/>
    <mergeCell ref="F41:L41"/>
    <mergeCell ref="N41:S41"/>
    <mergeCell ref="T41:X41"/>
    <mergeCell ref="Y41:AC41"/>
    <mergeCell ref="AE41:AF41"/>
    <mergeCell ref="AH39:AI39"/>
    <mergeCell ref="D40:E40"/>
    <mergeCell ref="F40:L40"/>
    <mergeCell ref="N40:S40"/>
    <mergeCell ref="T40:X40"/>
    <mergeCell ref="Y40:AC40"/>
    <mergeCell ref="AE40:AF40"/>
    <mergeCell ref="AH40:AI40"/>
    <mergeCell ref="D39:E39"/>
    <mergeCell ref="F39:L39"/>
    <mergeCell ref="N39:S39"/>
    <mergeCell ref="T39:X39"/>
    <mergeCell ref="Y39:AC39"/>
    <mergeCell ref="AE39:AF39"/>
    <mergeCell ref="F38:L38"/>
    <mergeCell ref="N38:S38"/>
    <mergeCell ref="T38:X38"/>
    <mergeCell ref="Y38:AC38"/>
    <mergeCell ref="AE38:AF38"/>
    <mergeCell ref="AH38:AI38"/>
    <mergeCell ref="A36:AI36"/>
    <mergeCell ref="B37:C45"/>
    <mergeCell ref="D37:E37"/>
    <mergeCell ref="F37:L37"/>
    <mergeCell ref="N37:S37"/>
    <mergeCell ref="T37:X37"/>
    <mergeCell ref="Y37:AC37"/>
    <mergeCell ref="AE37:AF37"/>
    <mergeCell ref="AH37:AI37"/>
    <mergeCell ref="D38:E38"/>
    <mergeCell ref="AH34:AI34"/>
    <mergeCell ref="D35:E35"/>
    <mergeCell ref="F35:L35"/>
    <mergeCell ref="N35:S35"/>
    <mergeCell ref="T35:X35"/>
    <mergeCell ref="Y35:AC35"/>
    <mergeCell ref="AE35:AF35"/>
    <mergeCell ref="AH35:AI35"/>
    <mergeCell ref="D34:E34"/>
    <mergeCell ref="F34:L34"/>
    <mergeCell ref="N34:S34"/>
    <mergeCell ref="T34:X34"/>
    <mergeCell ref="Y34:AC34"/>
    <mergeCell ref="AE34:AF34"/>
    <mergeCell ref="AH32:AI32"/>
    <mergeCell ref="D33:E33"/>
    <mergeCell ref="F33:L33"/>
    <mergeCell ref="N33:S33"/>
    <mergeCell ref="T33:X33"/>
    <mergeCell ref="Y33:AC33"/>
    <mergeCell ref="AE33:AF33"/>
    <mergeCell ref="AH33:AI33"/>
    <mergeCell ref="D32:E32"/>
    <mergeCell ref="F32:L32"/>
    <mergeCell ref="N32:S32"/>
    <mergeCell ref="T32:X32"/>
    <mergeCell ref="Y32:AC32"/>
    <mergeCell ref="AE32:AF32"/>
    <mergeCell ref="AH30:AI30"/>
    <mergeCell ref="D31:E31"/>
    <mergeCell ref="F31:L31"/>
    <mergeCell ref="N31:S31"/>
    <mergeCell ref="T31:X31"/>
    <mergeCell ref="Y31:AC31"/>
    <mergeCell ref="AE31:AF31"/>
    <mergeCell ref="AH31:AI31"/>
    <mergeCell ref="D30:E30"/>
    <mergeCell ref="F30:L30"/>
    <mergeCell ref="N30:S30"/>
    <mergeCell ref="T30:X30"/>
    <mergeCell ref="Y30:AC30"/>
    <mergeCell ref="AE30:AF30"/>
    <mergeCell ref="AH28:AI28"/>
    <mergeCell ref="D29:E29"/>
    <mergeCell ref="F29:L29"/>
    <mergeCell ref="N29:S29"/>
    <mergeCell ref="T29:X29"/>
    <mergeCell ref="Y29:AC29"/>
    <mergeCell ref="AE29:AF29"/>
    <mergeCell ref="AH29:AI29"/>
    <mergeCell ref="D28:E28"/>
    <mergeCell ref="F28:L28"/>
    <mergeCell ref="N28:S28"/>
    <mergeCell ref="T28:X28"/>
    <mergeCell ref="Y28:AC28"/>
    <mergeCell ref="AE28:AF28"/>
    <mergeCell ref="AH25:AI25"/>
    <mergeCell ref="A26:AI26"/>
    <mergeCell ref="B27:C35"/>
    <mergeCell ref="D27:E27"/>
    <mergeCell ref="F27:L27"/>
    <mergeCell ref="N27:S27"/>
    <mergeCell ref="T27:X27"/>
    <mergeCell ref="Y27:AC27"/>
    <mergeCell ref="AE27:AF27"/>
    <mergeCell ref="AH27:AI27"/>
    <mergeCell ref="D25:E25"/>
    <mergeCell ref="F25:L25"/>
    <mergeCell ref="N25:S25"/>
    <mergeCell ref="T25:X25"/>
    <mergeCell ref="Y25:AC25"/>
    <mergeCell ref="AE25:AF25"/>
    <mergeCell ref="AH23:AI23"/>
    <mergeCell ref="D24:E24"/>
    <mergeCell ref="F24:L24"/>
    <mergeCell ref="N24:S24"/>
    <mergeCell ref="T24:X24"/>
    <mergeCell ref="Y24:AC24"/>
    <mergeCell ref="AE24:AF24"/>
    <mergeCell ref="AH24:AI24"/>
    <mergeCell ref="D23:E23"/>
    <mergeCell ref="F23:L23"/>
    <mergeCell ref="N23:S23"/>
    <mergeCell ref="T23:X23"/>
    <mergeCell ref="Y23:AC23"/>
    <mergeCell ref="AE23:AF23"/>
    <mergeCell ref="AH21:AI21"/>
    <mergeCell ref="D22:E22"/>
    <mergeCell ref="F22:L22"/>
    <mergeCell ref="N22:S22"/>
    <mergeCell ref="T22:X22"/>
    <mergeCell ref="Y22:AC22"/>
    <mergeCell ref="AE22:AF22"/>
    <mergeCell ref="AH22:AI22"/>
    <mergeCell ref="D21:E21"/>
    <mergeCell ref="F21:L21"/>
    <mergeCell ref="N21:S21"/>
    <mergeCell ref="T21:X21"/>
    <mergeCell ref="Y21:AC21"/>
    <mergeCell ref="AE21:AF21"/>
    <mergeCell ref="AH19:AI19"/>
    <mergeCell ref="D20:E20"/>
    <mergeCell ref="F20:L20"/>
    <mergeCell ref="N20:S20"/>
    <mergeCell ref="T20:X20"/>
    <mergeCell ref="Y20:AC20"/>
    <mergeCell ref="AE20:AF20"/>
    <mergeCell ref="AH20:AI20"/>
    <mergeCell ref="D19:E19"/>
    <mergeCell ref="F19:L19"/>
    <mergeCell ref="N19:S19"/>
    <mergeCell ref="T19:X19"/>
    <mergeCell ref="Y19:AC19"/>
    <mergeCell ref="AE19:AF19"/>
    <mergeCell ref="F18:L18"/>
    <mergeCell ref="N18:S18"/>
    <mergeCell ref="T18:X18"/>
    <mergeCell ref="Y18:AC18"/>
    <mergeCell ref="AE18:AF18"/>
    <mergeCell ref="AH18:AI18"/>
    <mergeCell ref="A16:AI16"/>
    <mergeCell ref="B17:C25"/>
    <mergeCell ref="D17:E17"/>
    <mergeCell ref="F17:L17"/>
    <mergeCell ref="N17:S17"/>
    <mergeCell ref="T17:X17"/>
    <mergeCell ref="Y17:AC17"/>
    <mergeCell ref="AE17:AF17"/>
    <mergeCell ref="AH17:AI17"/>
    <mergeCell ref="D18:E18"/>
    <mergeCell ref="A14:C14"/>
    <mergeCell ref="D14:E15"/>
    <mergeCell ref="F14:S14"/>
    <mergeCell ref="T14:X15"/>
    <mergeCell ref="Y14:AC15"/>
    <mergeCell ref="AE14:AI15"/>
    <mergeCell ref="B15:C15"/>
    <mergeCell ref="F15:S15"/>
    <mergeCell ref="AB11:AI11"/>
    <mergeCell ref="C12:I12"/>
    <mergeCell ref="K12:Q12"/>
    <mergeCell ref="S12:Z12"/>
    <mergeCell ref="AB12:AI12"/>
    <mergeCell ref="C13:I13"/>
    <mergeCell ref="K13:Q13"/>
    <mergeCell ref="S13:Z13"/>
    <mergeCell ref="AB13:AI13"/>
    <mergeCell ref="C9:I9"/>
    <mergeCell ref="K9:Q9"/>
    <mergeCell ref="S9:Y9"/>
    <mergeCell ref="A10:I10"/>
    <mergeCell ref="C11:I11"/>
    <mergeCell ref="K11:Q11"/>
    <mergeCell ref="S11:Z11"/>
    <mergeCell ref="C7:I7"/>
    <mergeCell ref="K7:Q7"/>
    <mergeCell ref="S7:Y7"/>
    <mergeCell ref="C8:I8"/>
    <mergeCell ref="K8:Q8"/>
    <mergeCell ref="S8:Y8"/>
    <mergeCell ref="C5:I5"/>
    <mergeCell ref="K5:Q5"/>
    <mergeCell ref="S5:Y5"/>
    <mergeCell ref="C6:I6"/>
    <mergeCell ref="K6:Q6"/>
    <mergeCell ref="S6:Y6"/>
    <mergeCell ref="I1:AB1"/>
    <mergeCell ref="I2:AB2"/>
    <mergeCell ref="A3:F3"/>
    <mergeCell ref="G3:U3"/>
    <mergeCell ref="V3:AI3"/>
    <mergeCell ref="C4:I4"/>
    <mergeCell ref="K4:Q4"/>
    <mergeCell ref="S4:Y4"/>
  </mergeCells>
  <printOptions/>
  <pageMargins left="0.5513888888888889" right="0.3541666666666667" top="0.5513888888888889" bottom="0.5916666666666667" header="0.5118055555555555" footer="0.2638888888888889"/>
  <pageSetup horizontalDpi="300" verticalDpi="300" orientation="portrait" paperSize="9"/>
  <headerFooter alignWithMargins="0">
    <oddFooter>&amp;C&amp;8Seite - &amp;"Arial,Fett"&amp;P&amp;"Arial,Standard" -&amp;R&amp;6&amp;F</oddFooter>
  </headerFooter>
  <rowBreaks count="2" manualBreakCount="2">
    <brk id="116" max="255" man="1"/>
    <brk id="16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53"/>
  <sheetViews>
    <sheetView zoomScalePageLayoutView="0" workbookViewId="0" topLeftCell="A1">
      <selection activeCell="BK5" sqref="BK5"/>
    </sheetView>
  </sheetViews>
  <sheetFormatPr defaultColWidth="11.421875" defaultRowHeight="12.75"/>
  <cols>
    <col min="1" max="1" width="14.28125" style="54" customWidth="1"/>
    <col min="2" max="2" width="2.28125" style="55" customWidth="1"/>
    <col min="3" max="3" width="0.85546875" style="56" customWidth="1"/>
    <col min="4" max="5" width="2.28125" style="55" customWidth="1"/>
    <col min="6" max="6" width="0.85546875" style="56" customWidth="1"/>
    <col min="7" max="8" width="2.28125" style="55" customWidth="1"/>
    <col min="9" max="9" width="0.85546875" style="56" customWidth="1"/>
    <col min="10" max="11" width="2.28125" style="55" customWidth="1"/>
    <col min="12" max="12" width="0.85546875" style="56" customWidth="1"/>
    <col min="13" max="14" width="2.28125" style="55" customWidth="1"/>
    <col min="15" max="15" width="0.85546875" style="56" customWidth="1"/>
    <col min="16" max="17" width="2.28125" style="55" customWidth="1"/>
    <col min="18" max="18" width="0.85546875" style="56" customWidth="1"/>
    <col min="19" max="20" width="2.28125" style="55" customWidth="1"/>
    <col min="21" max="21" width="0.85546875" style="56" customWidth="1"/>
    <col min="22" max="23" width="2.28125" style="55" customWidth="1"/>
    <col min="24" max="24" width="0.85546875" style="56" customWidth="1"/>
    <col min="25" max="26" width="2.28125" style="55" customWidth="1"/>
    <col min="27" max="27" width="0.85546875" style="56" customWidth="1"/>
    <col min="28" max="29" width="2.28125" style="55" customWidth="1"/>
    <col min="30" max="30" width="0.85546875" style="56" customWidth="1"/>
    <col min="31" max="32" width="2.28125" style="55" customWidth="1"/>
    <col min="33" max="33" width="0.85546875" style="55" customWidth="1"/>
    <col min="34" max="35" width="2.28125" style="55" customWidth="1"/>
    <col min="36" max="36" width="0.85546875" style="55" customWidth="1"/>
    <col min="37" max="38" width="2.28125" style="55" customWidth="1"/>
    <col min="39" max="39" width="0.85546875" style="55" customWidth="1"/>
    <col min="40" max="41" width="2.28125" style="55" customWidth="1"/>
    <col min="42" max="42" width="0.85546875" style="55" customWidth="1"/>
    <col min="43" max="44" width="2.28125" style="55" customWidth="1"/>
    <col min="45" max="45" width="0.85546875" style="55" customWidth="1"/>
    <col min="46" max="47" width="2.28125" style="55" customWidth="1"/>
    <col min="48" max="48" width="0.85546875" style="55" customWidth="1"/>
    <col min="49" max="50" width="2.28125" style="55" customWidth="1"/>
    <col min="51" max="51" width="0.85546875" style="55" customWidth="1"/>
    <col min="52" max="53" width="2.28125" style="55" customWidth="1"/>
    <col min="54" max="54" width="0.85546875" style="56" customWidth="1"/>
    <col min="55" max="55" width="2.28125" style="55" customWidth="1"/>
    <col min="56" max="56" width="4.7109375" style="55" customWidth="1"/>
    <col min="57" max="57" width="0.85546875" style="56" customWidth="1"/>
    <col min="58" max="59" width="4.28125" style="55" customWidth="1"/>
    <col min="60" max="60" width="0.85546875" style="56" customWidth="1"/>
    <col min="61" max="61" width="4.28125" style="55" customWidth="1"/>
    <col min="62" max="62" width="5.8515625" style="57" customWidth="1"/>
    <col min="63" max="16384" width="11.421875" style="57" customWidth="1"/>
  </cols>
  <sheetData>
    <row r="1" spans="5:56" ht="13.5">
      <c r="E1" s="157" t="str">
        <f>Beschrieb!$C$1</f>
        <v>35./40. Deutsche Meisterschaft im Bosseln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</row>
    <row r="2" spans="5:65" ht="13.5"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K2" s="158"/>
      <c r="BL2" s="158"/>
      <c r="BM2" s="158"/>
    </row>
    <row r="3" spans="5:56" ht="15">
      <c r="E3" s="159" t="str">
        <f>Beschrieb!$C$2</f>
        <v>am  09./10. September 2022 in Bischofsheim, LV Hessen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</row>
    <row r="4" spans="17:39" ht="13.5">
      <c r="Q4" s="160" t="s">
        <v>103</v>
      </c>
      <c r="R4" s="160"/>
      <c r="S4" s="160"/>
      <c r="T4" s="160"/>
      <c r="U4" s="160"/>
      <c r="V4" s="160"/>
      <c r="W4" s="160"/>
      <c r="X4" s="160"/>
      <c r="Y4" s="160"/>
      <c r="Z4" s="160"/>
      <c r="AM4" s="58"/>
    </row>
    <row r="5" spans="1:67" s="62" customFormat="1" ht="62.25" customHeight="1">
      <c r="A5" s="59"/>
      <c r="B5" s="161" t="str">
        <f>Beschrieb!C7</f>
        <v>V Bischofsheim 1</v>
      </c>
      <c r="C5" s="161"/>
      <c r="D5" s="161"/>
      <c r="E5" s="161" t="str">
        <f>Beschrieb!C8</f>
        <v>TSV Iggelheim</v>
      </c>
      <c r="F5" s="161"/>
      <c r="G5" s="161"/>
      <c r="H5" s="161" t="str">
        <f>Beschrieb!C9</f>
        <v>HK 85 Köthen</v>
      </c>
      <c r="I5" s="161"/>
      <c r="J5" s="161"/>
      <c r="K5" s="161" t="str">
        <f>Beschrieb!C10</f>
        <v>VSV Kemnath</v>
      </c>
      <c r="L5" s="161"/>
      <c r="M5" s="161"/>
      <c r="N5" s="161" t="str">
        <f>Beschrieb!C11</f>
        <v>VRB Brakel</v>
      </c>
      <c r="O5" s="161"/>
      <c r="P5" s="161"/>
      <c r="Q5" s="161" t="str">
        <f>Beschrieb!C12</f>
        <v>BVRS Cham</v>
      </c>
      <c r="R5" s="161"/>
      <c r="S5" s="161"/>
      <c r="T5" s="161" t="str">
        <f>Beschrieb!E7</f>
        <v>BVS Tempelhof-Schö.</v>
      </c>
      <c r="U5" s="161"/>
      <c r="V5" s="161"/>
      <c r="W5" s="161" t="str">
        <f>Beschrieb!E8</f>
        <v>BSC Kelsterbach</v>
      </c>
      <c r="X5" s="161"/>
      <c r="Y5" s="161"/>
      <c r="Z5" s="161" t="str">
        <f>Beschrieb!E9</f>
        <v>BSG Langenhaben</v>
      </c>
      <c r="AA5" s="161"/>
      <c r="AB5" s="161"/>
      <c r="AC5" s="161" t="str">
        <f>Beschrieb!E10</f>
        <v>SV Aerobic Arnstadt</v>
      </c>
      <c r="AD5" s="161"/>
      <c r="AE5" s="161"/>
      <c r="AF5" s="161" t="str">
        <f>Beschrieb!E11</f>
        <v>VSG Stadthagen</v>
      </c>
      <c r="AG5" s="161"/>
      <c r="AH5" s="161"/>
      <c r="AI5" s="162" t="str">
        <f>Beschrieb!E12</f>
        <v>SGR Rendsburg</v>
      </c>
      <c r="AJ5" s="162"/>
      <c r="AK5" s="162"/>
      <c r="AL5" s="162" t="str">
        <f>Beschrieb!G7</f>
        <v>1.SC Gießen-Sachsenhausen</v>
      </c>
      <c r="AM5" s="162"/>
      <c r="AN5" s="162"/>
      <c r="AO5" s="162" t="str">
        <f>Beschrieb!G8</f>
        <v>BRSG Kyffhäuser</v>
      </c>
      <c r="AP5" s="162"/>
      <c r="AQ5" s="162"/>
      <c r="AR5" s="162" t="str">
        <f>Beschrieb!G9</f>
        <v>BSG Wilhelmsburg-Harburg</v>
      </c>
      <c r="AS5" s="162"/>
      <c r="AT5" s="162"/>
      <c r="AU5" s="162" t="str">
        <f>Beschrieb!G10</f>
        <v>BSSV Köthen</v>
      </c>
      <c r="AV5" s="162"/>
      <c r="AW5" s="162"/>
      <c r="AX5" s="162" t="str">
        <f>Beschrieb!G11</f>
        <v>frei</v>
      </c>
      <c r="AY5" s="162"/>
      <c r="AZ5" s="162"/>
      <c r="BA5" s="163" t="str">
        <f>Beschrieb!G12</f>
        <v>TV Bischofsheim 2</v>
      </c>
      <c r="BB5" s="163"/>
      <c r="BC5" s="163"/>
      <c r="BD5" s="164" t="s">
        <v>104</v>
      </c>
      <c r="BE5" s="164"/>
      <c r="BF5" s="164"/>
      <c r="BG5" s="165" t="s">
        <v>105</v>
      </c>
      <c r="BH5" s="165"/>
      <c r="BI5" s="165"/>
      <c r="BJ5" s="60" t="s">
        <v>106</v>
      </c>
      <c r="BK5" s="61"/>
      <c r="BL5"/>
      <c r="BM5"/>
      <c r="BN5"/>
      <c r="BO5"/>
    </row>
    <row r="6" spans="1:68" s="70" customFormat="1" ht="11.25" customHeight="1">
      <c r="A6" s="166" t="str">
        <f>'SpPl. Herren'!C4</f>
        <v>V Bischofsheim 1</v>
      </c>
      <c r="B6" s="167" t="s">
        <v>107</v>
      </c>
      <c r="C6" s="167"/>
      <c r="D6" s="167"/>
      <c r="E6" s="63">
        <f>'SpPl. Herren'!AE105</f>
        <v>17</v>
      </c>
      <c r="F6" s="64" t="s">
        <v>83</v>
      </c>
      <c r="G6" s="63">
        <f>'SpPl. Herren'!AH105</f>
        <v>21</v>
      </c>
      <c r="H6" s="63">
        <f>'SpPl. Herren'!AE177</f>
        <v>19</v>
      </c>
      <c r="I6" s="64" t="s">
        <v>83</v>
      </c>
      <c r="J6" s="63">
        <f>'SpPl. Herren'!AH177</f>
        <v>18</v>
      </c>
      <c r="K6" s="63">
        <f>'SpPl. Herren'!AE94</f>
        <v>18</v>
      </c>
      <c r="L6" s="65" t="s">
        <v>83</v>
      </c>
      <c r="M6" s="63">
        <f>'SpPl. Herren'!AH94</f>
        <v>21</v>
      </c>
      <c r="N6" s="63">
        <f>'SpPl. Herren'!AE168</f>
        <v>17</v>
      </c>
      <c r="O6" s="65" t="s">
        <v>83</v>
      </c>
      <c r="P6" s="63">
        <f>'SpPl. Herren'!AH168</f>
        <v>18</v>
      </c>
      <c r="Q6" s="63">
        <f>'SpPl. Herren'!AE83</f>
        <v>5</v>
      </c>
      <c r="R6" s="65" t="s">
        <v>83</v>
      </c>
      <c r="S6" s="63">
        <f>'SpPl. Herren'!AH83</f>
        <v>12</v>
      </c>
      <c r="T6" s="63">
        <f>'SpPl. Herren'!AE159</f>
        <v>12</v>
      </c>
      <c r="U6" s="65" t="s">
        <v>83</v>
      </c>
      <c r="V6" s="63">
        <f>'SpPl. Herren'!AH159</f>
        <v>15</v>
      </c>
      <c r="W6" s="63">
        <f>'SpPl. Herren'!AE72</f>
        <v>10</v>
      </c>
      <c r="X6" s="65" t="s">
        <v>83</v>
      </c>
      <c r="Y6" s="63">
        <f>'SpPl. Herren'!AH72</f>
        <v>0</v>
      </c>
      <c r="Z6" s="63">
        <f>'SpPl. Herren'!AE150</f>
        <v>17</v>
      </c>
      <c r="AA6" s="65" t="s">
        <v>83</v>
      </c>
      <c r="AB6" s="63">
        <f>'SpPl. Herren'!AH150</f>
        <v>16</v>
      </c>
      <c r="AC6" s="63">
        <f>'SpPl. Herren'!AE61</f>
        <v>19</v>
      </c>
      <c r="AD6" s="65" t="s">
        <v>83</v>
      </c>
      <c r="AE6" s="63">
        <f>'SpPl. Herren'!AH61</f>
        <v>16</v>
      </c>
      <c r="AF6" s="63">
        <f>'SpPl. Herren'!AE141</f>
        <v>17</v>
      </c>
      <c r="AG6" s="65" t="s">
        <v>83</v>
      </c>
      <c r="AH6" s="63">
        <f>'SpPl. Herren'!AH141</f>
        <v>18</v>
      </c>
      <c r="AI6" s="63">
        <f>'SpPl. Herren'!AE50</f>
        <v>20</v>
      </c>
      <c r="AJ6" s="65" t="s">
        <v>83</v>
      </c>
      <c r="AK6" s="63">
        <f>'SpPl. Herren'!AH50</f>
        <v>20</v>
      </c>
      <c r="AL6" s="63">
        <f>'SpPl. Herren'!AE132</f>
        <v>19</v>
      </c>
      <c r="AM6" s="65" t="s">
        <v>83</v>
      </c>
      <c r="AN6" s="63">
        <f>'SpPl. Herren'!AH132</f>
        <v>20</v>
      </c>
      <c r="AO6" s="63">
        <f>'SpPl. Herren'!AE39</f>
        <v>21</v>
      </c>
      <c r="AP6" s="65" t="s">
        <v>83</v>
      </c>
      <c r="AQ6" s="63">
        <f>'SpPl. Herren'!AH39</f>
        <v>17</v>
      </c>
      <c r="AR6" s="63">
        <f>'SpPl. Herren'!AE123</f>
        <v>15</v>
      </c>
      <c r="AS6" s="65" t="s">
        <v>83</v>
      </c>
      <c r="AT6" s="63">
        <f>'SpPl. Herren'!AH123</f>
        <v>15</v>
      </c>
      <c r="AU6" s="63">
        <f>'SpPl. Herren'!AE28</f>
        <v>12</v>
      </c>
      <c r="AV6" s="65" t="s">
        <v>83</v>
      </c>
      <c r="AW6" s="63">
        <f>'SpPl. Herren'!AH28</f>
        <v>17</v>
      </c>
      <c r="AX6" s="63">
        <f>'SpPl. Herren'!AE114</f>
        <v>0</v>
      </c>
      <c r="AY6" s="65" t="s">
        <v>83</v>
      </c>
      <c r="AZ6" s="63">
        <f>'SpPl. Herren'!AH114</f>
        <v>0</v>
      </c>
      <c r="BA6" s="63">
        <f>'SpPl. Herren'!AE17</f>
        <v>13</v>
      </c>
      <c r="BB6" s="65" t="s">
        <v>83</v>
      </c>
      <c r="BC6" s="63">
        <f>'SpPl. Herren'!AH17</f>
        <v>16</v>
      </c>
      <c r="BD6" s="66">
        <f>SUM(BA6,AX6,AU6,AR6,AO6,AL6,AI6,AF6,AC6,Z6,W6,T6,Q6,N6,K6,H6,E6,B6)</f>
        <v>251</v>
      </c>
      <c r="BE6" s="67" t="s">
        <v>83</v>
      </c>
      <c r="BF6" s="66">
        <f>SUM(BC6,AZ6,AW6,AT6,AQ6,AN6,AK6,AH6,AE6,AB6,Y6,V6,S6,P6,M6,J6,G6,D6)</f>
        <v>260</v>
      </c>
      <c r="BG6" s="68">
        <f>SUM(B7,E7,H7,K7,N7,Q7,T7,W7,Z7,AC7,AF7,AI7,AL7,AO7,AR7,AU7,AX7,BA7)</f>
        <v>12</v>
      </c>
      <c r="BH6" s="67" t="s">
        <v>83</v>
      </c>
      <c r="BI6" s="69">
        <f>SUM(D7,G7,J7,M7,P7,S7,V7,Y7,AB7,AE7,AH7,AK7,AN7,AQ7,AT7,AW7,AZ7,BC7)</f>
        <v>20</v>
      </c>
      <c r="BJ6" s="168" t="s">
        <v>108</v>
      </c>
      <c r="BK6"/>
      <c r="BL6" s="62"/>
      <c r="BM6" s="62"/>
      <c r="BN6" s="62"/>
      <c r="BO6" s="62"/>
      <c r="BP6" s="62"/>
    </row>
    <row r="7" spans="1:66" s="74" customFormat="1" ht="11.25" customHeight="1">
      <c r="A7" s="166"/>
      <c r="B7" s="169" t="s">
        <v>109</v>
      </c>
      <c r="C7" s="169" t="s">
        <v>83</v>
      </c>
      <c r="D7" s="169"/>
      <c r="E7" s="71">
        <f>IF(E6&gt;G6,2,IF(D6+G6=0,0,IF(G6=E6,1,0)))</f>
        <v>0</v>
      </c>
      <c r="F7" s="72" t="s">
        <v>83</v>
      </c>
      <c r="G7" s="71">
        <f>IF(E6&lt;G6,2,IF(E6+G6=0,0,IF(E6=G6,1,0)))</f>
        <v>2</v>
      </c>
      <c r="H7" s="71">
        <f>IF(H6&gt;J6,2,IF(G6+J6=0,0,IF(J6=H6,1,0)))</f>
        <v>2</v>
      </c>
      <c r="I7" s="72" t="s">
        <v>83</v>
      </c>
      <c r="J7" s="71">
        <f>IF(H6&lt;J6,2,IF(H6+J6=0,0,IF(H6=J6,1,0)))</f>
        <v>0</v>
      </c>
      <c r="K7" s="71">
        <f>IF(K6&gt;M6,2,IF(J6+M6=0,0,IF(M6=K6,1,0)))</f>
        <v>0</v>
      </c>
      <c r="L7" s="73" t="s">
        <v>83</v>
      </c>
      <c r="M7" s="71">
        <f>IF(K6&lt;M6,2,IF(K6+M6=0,0,IF(K6=M6,1,0)))</f>
        <v>2</v>
      </c>
      <c r="N7" s="71">
        <f>IF(N6&gt;P6,2,IF(M6+P6=0,0,IF(P6=N6,1,0)))</f>
        <v>0</v>
      </c>
      <c r="O7" s="73" t="s">
        <v>83</v>
      </c>
      <c r="P7" s="71">
        <f>IF(N6&lt;P6,2,IF(N6+P6=0,0,IF(N6=P6,1,0)))</f>
        <v>2</v>
      </c>
      <c r="Q7" s="71">
        <f>IF(Q6&gt;S6,2,IF(P6+S6=0,0,IF(S6=Q6,1,0)))</f>
        <v>0</v>
      </c>
      <c r="R7" s="73" t="s">
        <v>83</v>
      </c>
      <c r="S7" s="71">
        <f>IF(Q6&lt;S6,2,IF(Q6+S6=0,0,IF(Q6=S6,1,0)))</f>
        <v>2</v>
      </c>
      <c r="T7" s="71">
        <f>IF(T6&gt;V6,2,IF(S6+V6=0,0,IF(V6=T6,1,0)))</f>
        <v>0</v>
      </c>
      <c r="U7" s="73" t="s">
        <v>83</v>
      </c>
      <c r="V7" s="71">
        <f>IF(T6&lt;V6,2,IF(T6+V6=0,0,IF(T6=V6,1,0)))</f>
        <v>2</v>
      </c>
      <c r="W7" s="71">
        <f>IF(W6&gt;Y6,2,IF(V6+Y6=0,0,IF(Y6=W6,1,0)))</f>
        <v>2</v>
      </c>
      <c r="X7" s="73" t="s">
        <v>83</v>
      </c>
      <c r="Y7" s="71">
        <f>IF(W6&lt;Y6,2,IF(W6+Y6=0,0,IF(W6=Y6,1,0)))</f>
        <v>0</v>
      </c>
      <c r="Z7" s="71">
        <f>IF(Z6&gt;AB6,2,IF(Y6+AB6=0,0,IF(AB6=Z6,1,0)))</f>
        <v>2</v>
      </c>
      <c r="AA7" s="73" t="s">
        <v>83</v>
      </c>
      <c r="AB7" s="71">
        <f>IF(Z6&lt;AB6,2,IF(Z6+AB6=0,0,IF(Z6=AB6,1,0)))</f>
        <v>0</v>
      </c>
      <c r="AC7" s="71">
        <f>IF(AC6&gt;AE6,2,IF(AB6+AE6=0,0,IF(AE6=AC6,1,0)))</f>
        <v>2</v>
      </c>
      <c r="AD7" s="73" t="s">
        <v>83</v>
      </c>
      <c r="AE7" s="71">
        <f>IF(AC6&lt;AE6,2,IF(AC6+AE6=0,0,IF(AC6=AE6,1,0)))</f>
        <v>0</v>
      </c>
      <c r="AF7" s="71">
        <f>IF(AF6&gt;AH6,2,IF(AE6+AH6=0,0,IF(AH6=AF6,1,0)))</f>
        <v>0</v>
      </c>
      <c r="AG7" s="73" t="s">
        <v>83</v>
      </c>
      <c r="AH7" s="71">
        <f>IF(AF6&lt;AH6,2,IF(AF6+AH6=0,0,IF(AF6=AH6,1,0)))</f>
        <v>2</v>
      </c>
      <c r="AI7" s="71">
        <f>IF(AI6&gt;AK6,2,IF(AH6+AK6=0,0,IF(AK6=AI6,1,0)))</f>
        <v>1</v>
      </c>
      <c r="AJ7" s="73" t="s">
        <v>83</v>
      </c>
      <c r="AK7" s="71">
        <f>IF(AI6&lt;AK6,2,IF(AI6+AK6=0,0,IF(AI6=AK6,1,0)))</f>
        <v>1</v>
      </c>
      <c r="AL7" s="71">
        <f>IF(AL6&gt;AN6,2,IF(AK6+AN6=0,0,IF(AN6=AL6,1,0)))</f>
        <v>0</v>
      </c>
      <c r="AM7" s="73" t="s">
        <v>83</v>
      </c>
      <c r="AN7" s="71">
        <f>IF(AL6&lt;AN6,2,IF(AL6+AN6=0,0,IF(AL6=AN6,1,0)))</f>
        <v>2</v>
      </c>
      <c r="AO7" s="71">
        <f>IF(AO6&gt;AQ6,2,IF(AN6+AQ6=0,0,IF(AQ6=AO6,1,0)))</f>
        <v>2</v>
      </c>
      <c r="AP7" s="73" t="s">
        <v>83</v>
      </c>
      <c r="AQ7" s="71">
        <f>IF(AO6&lt;AQ6,2,IF(AO6+AQ6=0,0,IF(AO6=AQ6,1,0)))</f>
        <v>0</v>
      </c>
      <c r="AR7" s="71">
        <f>IF(AR6&gt;AT6,2,IF(AQ6+AT6=0,0,IF(AT6=AR6,1,0)))</f>
        <v>1</v>
      </c>
      <c r="AS7" s="73" t="s">
        <v>83</v>
      </c>
      <c r="AT7" s="71">
        <f>IF(AR6&lt;AT6,2,IF(AR6+AT6=0,0,IF(AR6=AT6,1,0)))</f>
        <v>1</v>
      </c>
      <c r="AU7" s="71">
        <f>IF(AU6&gt;AW6,2,IF(AT6+AW6=0,0,IF(AW6=AU6,1,0)))</f>
        <v>0</v>
      </c>
      <c r="AV7" s="73" t="s">
        <v>83</v>
      </c>
      <c r="AW7" s="71">
        <f>IF(AU6&lt;AW6,2,IF(AU6+AW6=0,0,IF(AU6=AW6,1,0)))</f>
        <v>2</v>
      </c>
      <c r="AX7" s="71">
        <v>0</v>
      </c>
      <c r="AY7" s="73" t="s">
        <v>83</v>
      </c>
      <c r="AZ7" s="71">
        <f>IF(AX6&lt;AZ6,2,IF(AX6+AZ6=0,0,IF(AX6=AZ6,1,0)))</f>
        <v>0</v>
      </c>
      <c r="BA7" s="71">
        <f>IF(BA6&gt;BC6,2,IF(AZ6+BC6=0,0,IF(BC6=BA6,1,0)))</f>
        <v>0</v>
      </c>
      <c r="BB7" s="73" t="s">
        <v>83</v>
      </c>
      <c r="BC7" s="71">
        <f>IF(BA6&lt;BC6,2,IF(BA6+BC6=0,0,IF(BA6=BC6,1,0)))</f>
        <v>2</v>
      </c>
      <c r="BD7" s="170">
        <f>BD6-BF6</f>
        <v>-9</v>
      </c>
      <c r="BE7" s="170"/>
      <c r="BF7" s="170">
        <f aca="true" t="shared" si="0" ref="BF7:BF23">SUM(D7,G7,J7,M7,P7,S7,V7,Y7,AB7,AE7,AH7,AK7,AN7,AQ7,AT7,AW7,AZ7,BC7)</f>
        <v>20</v>
      </c>
      <c r="BG7" s="171">
        <f>BG6-BI6</f>
        <v>-8</v>
      </c>
      <c r="BH7" s="171"/>
      <c r="BI7" s="171"/>
      <c r="BJ7" s="168"/>
      <c r="BK7" s="2"/>
      <c r="BM7" s="75"/>
      <c r="BN7" s="75"/>
    </row>
    <row r="8" spans="1:66" s="70" customFormat="1" ht="11.25" customHeight="1">
      <c r="A8" s="166" t="str">
        <f>'SpPl. Herren'!C5</f>
        <v>TSV Iggelheim</v>
      </c>
      <c r="B8" s="63">
        <f>'SpPl. Herren'!AH105</f>
        <v>21</v>
      </c>
      <c r="C8" s="76" t="s">
        <v>83</v>
      </c>
      <c r="D8" s="63">
        <f>'SpPl. Herren'!AE105</f>
        <v>17</v>
      </c>
      <c r="E8" s="167" t="s">
        <v>107</v>
      </c>
      <c r="F8" s="167"/>
      <c r="G8" s="167"/>
      <c r="H8" s="63">
        <f>'SpPl. Herren'!AE95</f>
        <v>18</v>
      </c>
      <c r="I8" s="64" t="s">
        <v>83</v>
      </c>
      <c r="J8" s="63">
        <f>'SpPl. Herren'!AH95</f>
        <v>17</v>
      </c>
      <c r="K8" s="63">
        <f>'SpPl. Herren'!AE167</f>
        <v>21</v>
      </c>
      <c r="L8" s="65" t="s">
        <v>83</v>
      </c>
      <c r="M8" s="63">
        <f>'SpPl. Herren'!AH167</f>
        <v>14</v>
      </c>
      <c r="N8" s="63">
        <f>'SpPl. Herren'!AE84</f>
        <v>16</v>
      </c>
      <c r="O8" s="65" t="s">
        <v>83</v>
      </c>
      <c r="P8" s="63">
        <f>'SpPl. Herren'!AH84</f>
        <v>18</v>
      </c>
      <c r="Q8" s="63">
        <f>'SpPl. Herren'!AE158</f>
        <v>16</v>
      </c>
      <c r="R8" s="65" t="s">
        <v>83</v>
      </c>
      <c r="S8" s="63">
        <f>'SpPl. Herren'!AH158</f>
        <v>21</v>
      </c>
      <c r="T8" s="63">
        <f>'SpPl. Herren'!AE73</f>
        <v>19</v>
      </c>
      <c r="U8" s="65" t="s">
        <v>83</v>
      </c>
      <c r="V8" s="63">
        <f>'SpPl. Herren'!AH73</f>
        <v>19</v>
      </c>
      <c r="W8" s="63">
        <f>'SpPl. Herren'!AE149</f>
        <v>10</v>
      </c>
      <c r="X8" s="65" t="s">
        <v>83</v>
      </c>
      <c r="Y8" s="63">
        <f>'SpPl. Herren'!AH149</f>
        <v>0</v>
      </c>
      <c r="Z8" s="63">
        <f>'SpPl. Herren'!AE62</f>
        <v>18</v>
      </c>
      <c r="AA8" s="65" t="s">
        <v>83</v>
      </c>
      <c r="AB8" s="63">
        <f>'SpPl. Herren'!AH62</f>
        <v>16</v>
      </c>
      <c r="AC8" s="63">
        <f>'SpPl. Herren'!AE140</f>
        <v>17</v>
      </c>
      <c r="AD8" s="65" t="s">
        <v>83</v>
      </c>
      <c r="AE8" s="63">
        <f>'SpPl. Herren'!AH140</f>
        <v>21</v>
      </c>
      <c r="AF8" s="63">
        <f>'SpPl. Herren'!AE51</f>
        <v>17</v>
      </c>
      <c r="AG8" s="65" t="s">
        <v>83</v>
      </c>
      <c r="AH8" s="63">
        <f>'SpPl. Herren'!AH51</f>
        <v>20</v>
      </c>
      <c r="AI8" s="63">
        <f>'SpPl. Herren'!AE131</f>
        <v>16</v>
      </c>
      <c r="AJ8" s="65" t="s">
        <v>83</v>
      </c>
      <c r="AK8" s="63">
        <f>'SpPl. Herren'!AH131</f>
        <v>21</v>
      </c>
      <c r="AL8" s="63">
        <f>'SpPl. Herren'!AE40</f>
        <v>16</v>
      </c>
      <c r="AM8" s="65" t="s">
        <v>83</v>
      </c>
      <c r="AN8" s="63">
        <f>'SpPl. Herren'!AH40</f>
        <v>19</v>
      </c>
      <c r="AO8" s="63">
        <f>'SpPl. Herren'!AE122</f>
        <v>18</v>
      </c>
      <c r="AP8" s="65" t="s">
        <v>83</v>
      </c>
      <c r="AQ8" s="63">
        <f>'SpPl. Herren'!AH122</f>
        <v>17</v>
      </c>
      <c r="AR8" s="63">
        <f>'SpPl. Herren'!AE29</f>
        <v>21</v>
      </c>
      <c r="AS8" s="65" t="s">
        <v>83</v>
      </c>
      <c r="AT8" s="63">
        <f>'SpPl. Herren'!AH29</f>
        <v>20</v>
      </c>
      <c r="AU8" s="63">
        <f>'SpPl. Herren'!AE113</f>
        <v>16</v>
      </c>
      <c r="AV8" s="65" t="s">
        <v>83</v>
      </c>
      <c r="AW8" s="63">
        <f>'SpPl. Herren'!AH113</f>
        <v>19</v>
      </c>
      <c r="AX8" s="63">
        <f>'SpPl. Herren'!AE18</f>
        <v>0</v>
      </c>
      <c r="AY8" s="65" t="s">
        <v>83</v>
      </c>
      <c r="AZ8" s="63">
        <f>'SpPl. Herren'!AH18</f>
        <v>0</v>
      </c>
      <c r="BA8" s="63">
        <f>'SpPl. Herren'!AE187</f>
        <v>19</v>
      </c>
      <c r="BB8" s="65" t="s">
        <v>83</v>
      </c>
      <c r="BC8" s="63">
        <f>'SpPl. Herren'!AH187</f>
        <v>20</v>
      </c>
      <c r="BD8" s="66">
        <f>SUM(BA8,AX8,AU8,AR8,AO8,AL8,AI8,AF8,AC8,Z8,W8,T8,Q8,N8,K8,H8,E8,B8)</f>
        <v>279</v>
      </c>
      <c r="BE8" s="67" t="s">
        <v>83</v>
      </c>
      <c r="BF8" s="77">
        <f t="shared" si="0"/>
        <v>279</v>
      </c>
      <c r="BG8" s="68">
        <f>SUM(B9,E9,H9,K9,N9,Q9,T9,W9,Z9,AC9,AF9,AI9,AL9,AO9,AR9,AU9,AX9,BA9)</f>
        <v>15</v>
      </c>
      <c r="BH8" s="67" t="s">
        <v>83</v>
      </c>
      <c r="BI8" s="69">
        <f>SUM(D9,G9,J9,M9,P9,S9,V9,Y9,AB9,AE9,AH9,AK9,AN9,AQ9,AT9,AW9,AZ9,BC9)</f>
        <v>17</v>
      </c>
      <c r="BJ8" s="168">
        <v>9</v>
      </c>
      <c r="BK8"/>
      <c r="BM8" s="78"/>
      <c r="BN8" s="78"/>
    </row>
    <row r="9" spans="1:66" s="74" customFormat="1" ht="11.25" customHeight="1">
      <c r="A9" s="166"/>
      <c r="B9" s="71">
        <f>IF(B8&gt;D8,2,IF(B8+D8=0,0,IF(D8=B8,1,0)))</f>
        <v>2</v>
      </c>
      <c r="C9" s="79" t="s">
        <v>83</v>
      </c>
      <c r="D9" s="71">
        <f>IF(D8&gt;B8,2,IF(D8+B8=0,0,IF(B8=D8,1,0)))</f>
        <v>0</v>
      </c>
      <c r="E9" s="169" t="s">
        <v>105</v>
      </c>
      <c r="F9" s="169"/>
      <c r="G9" s="169"/>
      <c r="H9" s="71">
        <f>IF(H8&gt;J8,2,IF(H8+J8=0,0,IF(J8=H8,1,0)))</f>
        <v>2</v>
      </c>
      <c r="I9" s="72" t="s">
        <v>83</v>
      </c>
      <c r="J9" s="71">
        <f>IF(H8&lt;J8,2,IF(H8+J8=0,0,IF(H8=J8,1,0)))</f>
        <v>0</v>
      </c>
      <c r="K9" s="71">
        <f>IF(K8&gt;M8,2,IF(K8+M8=0,0,IF(M8=K8,1,0)))</f>
        <v>2</v>
      </c>
      <c r="L9" s="73" t="s">
        <v>83</v>
      </c>
      <c r="M9" s="71">
        <f>IF(K8&lt;M8,2,IF(K8+M8=0,0,IF(K8=M8,1,0)))</f>
        <v>0</v>
      </c>
      <c r="N9" s="71">
        <f>IF(N8&gt;P8,2,IF(N8+P8=0,0,IF(P8=N8,1,0)))</f>
        <v>0</v>
      </c>
      <c r="O9" s="73" t="s">
        <v>83</v>
      </c>
      <c r="P9" s="71">
        <f>IF(N8&lt;P8,2,IF(N8+P8=0,0,IF(N8=P8,1,0)))</f>
        <v>2</v>
      </c>
      <c r="Q9" s="71">
        <f>IF(Q8&gt;S8,2,IF(Q8+S8=0,0,IF(S8=Q8,1,0)))</f>
        <v>0</v>
      </c>
      <c r="R9" s="73" t="s">
        <v>83</v>
      </c>
      <c r="S9" s="71">
        <f>IF(Q8&lt;S8,2,IF(Q8+S8=0,0,IF(Q8=S8,1,0)))</f>
        <v>2</v>
      </c>
      <c r="T9" s="71">
        <f>IF(T8&gt;V8,2,IF(T8+V8=0,0,IF(V8=T8,1,0)))</f>
        <v>1</v>
      </c>
      <c r="U9" s="73" t="s">
        <v>83</v>
      </c>
      <c r="V9" s="71">
        <f>IF(T8&lt;V8,2,IF(T8+V8=0,0,IF(T8=V8,1,0)))</f>
        <v>1</v>
      </c>
      <c r="W9" s="71">
        <f>IF(W8&gt;Y8,2,IF(W8+Y8=0,0,IF(Y8=W8,1,0)))</f>
        <v>2</v>
      </c>
      <c r="X9" s="73" t="s">
        <v>83</v>
      </c>
      <c r="Y9" s="71">
        <f>IF(W8&lt;Y8,2,IF(W8+Y8=0,0,IF(W8=Y8,1,0)))</f>
        <v>0</v>
      </c>
      <c r="Z9" s="71">
        <f>IF(Z8&gt;AB8,2,IF(Z8+AB8=0,0,IF(AB8=Z8,1,0)))</f>
        <v>2</v>
      </c>
      <c r="AA9" s="73" t="s">
        <v>83</v>
      </c>
      <c r="AB9" s="71">
        <f>IF(Z8&lt;AB8,2,IF(Z8+AB8=0,0,IF(Z8=AB8,1,0)))</f>
        <v>0</v>
      </c>
      <c r="AC9" s="71">
        <f>IF(AC8&gt;AE8,2,IF(AC8+AE8=0,0,IF(AE8=AC8,1,0)))</f>
        <v>0</v>
      </c>
      <c r="AD9" s="73" t="s">
        <v>83</v>
      </c>
      <c r="AE9" s="71">
        <f>IF(AC8&lt;AE8,2,IF(AC8+AE8=0,0,IF(AC8=AE8,1,0)))</f>
        <v>2</v>
      </c>
      <c r="AF9" s="71">
        <f>IF(AF8&gt;AH8,2,IF(AF8+AH8=0,0,IF(AH8=AF8,1,0)))</f>
        <v>0</v>
      </c>
      <c r="AG9" s="73" t="s">
        <v>83</v>
      </c>
      <c r="AH9" s="71">
        <f>IF(AF8&lt;AH8,2,IF(AF8+AH8=0,0,IF(AF8=AH8,1,0)))</f>
        <v>2</v>
      </c>
      <c r="AI9" s="71">
        <f>IF(AI8&gt;AK8,2,IF(AI8+AK8=0,0,IF(AK8=AI8,1,0)))</f>
        <v>0</v>
      </c>
      <c r="AJ9" s="73" t="s">
        <v>83</v>
      </c>
      <c r="AK9" s="71">
        <f>IF(AI8&lt;AK8,2,IF(AI8+AK8=0,0,IF(AI8=AK8,1,0)))</f>
        <v>2</v>
      </c>
      <c r="AL9" s="71">
        <f>IF(AL8&gt;AN8,2,IF(AL8+AN8=0,0,IF(AN8=AL8,1,0)))</f>
        <v>0</v>
      </c>
      <c r="AM9" s="73" t="s">
        <v>83</v>
      </c>
      <c r="AN9" s="71">
        <f>IF(AL8&lt;AN8,2,IF(AL8+AN8=0,0,IF(AL8=AN8,1,0)))</f>
        <v>2</v>
      </c>
      <c r="AO9" s="71">
        <f>IF(AO8&gt;AQ8,2,IF(AO8+AQ8=0,0,IF(AQ8=AO8,1,0)))</f>
        <v>2</v>
      </c>
      <c r="AP9" s="73" t="s">
        <v>83</v>
      </c>
      <c r="AQ9" s="71">
        <f>IF(AO8&lt;AQ8,2,IF(AO8+AQ8=0,0,IF(AO8=AQ8,1,0)))</f>
        <v>0</v>
      </c>
      <c r="AR9" s="71">
        <f>IF(AR8&gt;AT8,2,IF(AR8+AT8=0,0,IF(AT8=AR8,1,0)))</f>
        <v>2</v>
      </c>
      <c r="AS9" s="73" t="s">
        <v>83</v>
      </c>
      <c r="AT9" s="71">
        <f>IF(AR8&lt;AT8,2,IF(AR8+AT8=0,0,IF(AR8=AT8,1,0)))</f>
        <v>0</v>
      </c>
      <c r="AU9" s="71">
        <f>IF(AU8&gt;AW8,2,IF(AU8+AW8=0,0,IF(AW8=AU8,1,0)))</f>
        <v>0</v>
      </c>
      <c r="AV9" s="73" t="s">
        <v>83</v>
      </c>
      <c r="AW9" s="71">
        <f>IF(AU8&lt;AW8,2,IF(AU8+AW8=0,0,IF(AU8=AW8,1,0)))</f>
        <v>2</v>
      </c>
      <c r="AX9" s="71">
        <f>IF(AX8&gt;AZ8,2,IF(AX8+AZ8=0,0,IF(AZ8=AX8,1,0)))</f>
        <v>0</v>
      </c>
      <c r="AY9" s="73" t="s">
        <v>83</v>
      </c>
      <c r="AZ9" s="71">
        <f>IF(AX8&lt;AZ8,2,IF(AX8+AZ8=0,0,IF(AX8=AZ8,1,0)))</f>
        <v>0</v>
      </c>
      <c r="BA9" s="71">
        <f>IF(BA8&gt;BC8,2,IF(BA8+BC8=0,0,IF(BC8=BA8,1,0)))</f>
        <v>0</v>
      </c>
      <c r="BB9" s="73" t="s">
        <v>83</v>
      </c>
      <c r="BC9" s="71">
        <f>IF(BA8&lt;BC8,2,IF(BA8+BC8=0,0,IF(BA8=BC8,1,0)))</f>
        <v>2</v>
      </c>
      <c r="BD9" s="170">
        <f>BD8-BF8</f>
        <v>0</v>
      </c>
      <c r="BE9" s="170"/>
      <c r="BF9" s="170">
        <f t="shared" si="0"/>
        <v>17</v>
      </c>
      <c r="BG9" s="171">
        <f>BG8-BI8</f>
        <v>-2</v>
      </c>
      <c r="BH9" s="171"/>
      <c r="BI9" s="171"/>
      <c r="BJ9" s="168"/>
      <c r="BK9" s="2"/>
      <c r="BM9" s="75"/>
      <c r="BN9" s="75"/>
    </row>
    <row r="10" spans="1:66" s="70" customFormat="1" ht="11.25" customHeight="1">
      <c r="A10" s="166" t="str">
        <f>'SpPl. Herren'!C6</f>
        <v>HK 85 Köthen</v>
      </c>
      <c r="B10" s="63">
        <f>'SpPl. Herren'!AH177</f>
        <v>18</v>
      </c>
      <c r="C10" s="76" t="s">
        <v>83</v>
      </c>
      <c r="D10" s="63">
        <f>'SpPl. Herren'!AE177</f>
        <v>19</v>
      </c>
      <c r="E10" s="63">
        <f>'SpPl. Herren'!AH95</f>
        <v>17</v>
      </c>
      <c r="F10" s="80" t="s">
        <v>83</v>
      </c>
      <c r="G10" s="63">
        <f>'SpPl. Herren'!AE95</f>
        <v>18</v>
      </c>
      <c r="H10" s="167" t="s">
        <v>107</v>
      </c>
      <c r="I10" s="167"/>
      <c r="J10" s="167"/>
      <c r="K10" s="63">
        <f>'SpPl. Herren'!AE85</f>
        <v>18</v>
      </c>
      <c r="L10" s="65" t="s">
        <v>83</v>
      </c>
      <c r="M10" s="63">
        <f>'SpPl. Herren'!AH85</f>
        <v>16</v>
      </c>
      <c r="N10" s="63">
        <f>'SpPl. Herren'!AE157</f>
        <v>20</v>
      </c>
      <c r="O10" s="65" t="s">
        <v>83</v>
      </c>
      <c r="P10" s="63">
        <f>'SpPl. Herren'!AH157</f>
        <v>14</v>
      </c>
      <c r="Q10" s="63">
        <f>'SpPl. Herren'!AE74</f>
        <v>5</v>
      </c>
      <c r="R10" s="65" t="s">
        <v>83</v>
      </c>
      <c r="S10" s="63">
        <f>'SpPl. Herren'!AH74</f>
        <v>19</v>
      </c>
      <c r="T10" s="63">
        <f>'SpPl. Herren'!AE148</f>
        <v>18</v>
      </c>
      <c r="U10" s="65" t="s">
        <v>83</v>
      </c>
      <c r="V10" s="63">
        <f>'SpPl. Herren'!AH148</f>
        <v>17</v>
      </c>
      <c r="W10" s="63">
        <f>'SpPl. Herren'!AE63</f>
        <v>10</v>
      </c>
      <c r="X10" s="65" t="s">
        <v>83</v>
      </c>
      <c r="Y10" s="63">
        <f>'SpPl. Herren'!AH63</f>
        <v>0</v>
      </c>
      <c r="Z10" s="63">
        <f>'SpPl. Herren'!AE139</f>
        <v>15</v>
      </c>
      <c r="AA10" s="65" t="s">
        <v>83</v>
      </c>
      <c r="AB10" s="63">
        <f>'SpPl. Herren'!AH139</f>
        <v>18</v>
      </c>
      <c r="AC10" s="63">
        <f>'SpPl. Herren'!AE52</f>
        <v>20</v>
      </c>
      <c r="AD10" s="65" t="s">
        <v>83</v>
      </c>
      <c r="AE10" s="63">
        <f>'SpPl. Herren'!AH52</f>
        <v>21</v>
      </c>
      <c r="AF10" s="63">
        <f>'SpPl. Herren'!AE130</f>
        <v>23</v>
      </c>
      <c r="AG10" s="65" t="s">
        <v>83</v>
      </c>
      <c r="AH10" s="63">
        <f>'SpPl. Herren'!AH130</f>
        <v>16</v>
      </c>
      <c r="AI10" s="63">
        <f>'SpPl. Herren'!AE41</f>
        <v>19</v>
      </c>
      <c r="AJ10" s="65" t="s">
        <v>83</v>
      </c>
      <c r="AK10" s="63">
        <f>'SpPl. Herren'!AH41</f>
        <v>22</v>
      </c>
      <c r="AL10" s="63">
        <f>'SpPl. Herren'!AE121</f>
        <v>22</v>
      </c>
      <c r="AM10" s="65" t="s">
        <v>83</v>
      </c>
      <c r="AN10" s="63">
        <f>'SpPl. Herren'!AH121</f>
        <v>16</v>
      </c>
      <c r="AO10" s="63">
        <f>'SpPl. Herren'!AE30</f>
        <v>17</v>
      </c>
      <c r="AP10" s="65" t="s">
        <v>83</v>
      </c>
      <c r="AQ10" s="63">
        <f>'SpPl. Herren'!AH30</f>
        <v>22</v>
      </c>
      <c r="AR10" s="63">
        <f>'SpPl. Herren'!AE112</f>
        <v>17</v>
      </c>
      <c r="AS10" s="65" t="s">
        <v>83</v>
      </c>
      <c r="AT10" s="63">
        <f>'SpPl. Herren'!AH112</f>
        <v>20</v>
      </c>
      <c r="AU10" s="63">
        <f>'SpPl. Herren'!AE19</f>
        <v>14</v>
      </c>
      <c r="AV10" s="65" t="s">
        <v>83</v>
      </c>
      <c r="AW10" s="63">
        <f>'SpPl. Herren'!AH19</f>
        <v>20</v>
      </c>
      <c r="AX10" s="63">
        <f>'SpPl. Herren'!AE188</f>
        <v>0</v>
      </c>
      <c r="AY10" s="65" t="s">
        <v>83</v>
      </c>
      <c r="AZ10" s="63">
        <f>'SpPl. Herren'!AH188</f>
        <v>0</v>
      </c>
      <c r="BA10" s="63">
        <f>'SpPl. Herren'!AE104</f>
        <v>16</v>
      </c>
      <c r="BB10" s="65" t="s">
        <v>83</v>
      </c>
      <c r="BC10" s="63">
        <f>'SpPl. Herren'!AH104</f>
        <v>19</v>
      </c>
      <c r="BD10" s="66">
        <f>SUM(BA10,AX10,AU10,AR10,AO10,AL10,AI10,AF10,AC10,Z10,W10,T10,Q10,N10,K10,H10,E10,B10)</f>
        <v>269</v>
      </c>
      <c r="BE10" s="67" t="s">
        <v>83</v>
      </c>
      <c r="BF10" s="77">
        <f t="shared" si="0"/>
        <v>277</v>
      </c>
      <c r="BG10" s="68">
        <f>SUM(B11,E11,H11,K11,N11,Q11,T11,W11,Z11,AC11,AF11,AI11,AL11,AO11,AR11,AU11,AX11,BA11)</f>
        <v>12</v>
      </c>
      <c r="BH10" s="67" t="s">
        <v>83</v>
      </c>
      <c r="BI10" s="69">
        <f>SUM(D11,G11,J11,M11,P11,S11,V11,Y11,AB11,AE11,AH11,AK11,AN11,AQ11,AT11,AW11,AZ11,BC11)</f>
        <v>20</v>
      </c>
      <c r="BJ10" s="168" t="s">
        <v>110</v>
      </c>
      <c r="BK10"/>
      <c r="BN10" s="78"/>
    </row>
    <row r="11" spans="1:63" s="74" customFormat="1" ht="11.25" customHeight="1">
      <c r="A11" s="166"/>
      <c r="B11" s="71">
        <f>IF(B10&gt;D10,2,IF(B10+D10=0,0,IF(D10=B10,1,0)))</f>
        <v>0</v>
      </c>
      <c r="C11" s="79" t="s">
        <v>83</v>
      </c>
      <c r="D11" s="71">
        <f>IF(D10&gt;B10,2,IF(D10+B10=0,0,IF(B10=D10,1,0)))</f>
        <v>2</v>
      </c>
      <c r="E11" s="71">
        <f>IF(E10&gt;G10,2,IF(E10+G10=0,0,IF(G10=E10,1,0)))</f>
        <v>0</v>
      </c>
      <c r="F11" s="81" t="s">
        <v>83</v>
      </c>
      <c r="G11" s="71">
        <f>IF(G10&gt;E10,2,IF(G10+E10=0,0,IF(E10=G10,1,0)))</f>
        <v>2</v>
      </c>
      <c r="H11" s="169" t="s">
        <v>105</v>
      </c>
      <c r="I11" s="169"/>
      <c r="J11" s="169"/>
      <c r="K11" s="71">
        <f>IF(K10&gt;M10,2,IF(K10+M10=0,0,IF(M10=K10,1,0)))</f>
        <v>2</v>
      </c>
      <c r="L11" s="73" t="s">
        <v>83</v>
      </c>
      <c r="M11" s="71">
        <f>IF(K10&lt;M10,2,IF(K10+M10=0,0,IF(K10=M10,1,0)))</f>
        <v>0</v>
      </c>
      <c r="N11" s="71">
        <f>IF(N10&gt;P10,2,IF(N10+P10=0,0,IF(P10=N10,1,0)))</f>
        <v>2</v>
      </c>
      <c r="O11" s="73" t="s">
        <v>83</v>
      </c>
      <c r="P11" s="71">
        <f>IF(N10&lt;P10,2,IF(N10+P10=0,0,IF(N10=P10,1,0)))</f>
        <v>0</v>
      </c>
      <c r="Q11" s="71">
        <f>IF(Q10&gt;S10,2,IF(Q10+S10=0,0,IF(S10=Q10,1,0)))</f>
        <v>0</v>
      </c>
      <c r="R11" s="73" t="s">
        <v>83</v>
      </c>
      <c r="S11" s="71">
        <f>IF(Q10&lt;S10,2,IF(Q10+S10=0,0,IF(Q10=S10,1,0)))</f>
        <v>2</v>
      </c>
      <c r="T11" s="71">
        <f>IF(T10&gt;V10,2,IF(T10+V10=0,0,IF(V10=T10,1,0)))</f>
        <v>2</v>
      </c>
      <c r="U11" s="73" t="s">
        <v>83</v>
      </c>
      <c r="V11" s="71">
        <f>IF(T10&lt;V10,2,IF(T10+V10=0,0,IF(T10=V10,1,0)))</f>
        <v>0</v>
      </c>
      <c r="W11" s="71">
        <f>IF(W10&gt;Y10,2,IF(W10+Y10=0,0,IF(Y10=W10,1,0)))</f>
        <v>2</v>
      </c>
      <c r="X11" s="73" t="s">
        <v>83</v>
      </c>
      <c r="Y11" s="71">
        <f>IF(W10&lt;Y10,2,IF(W10+Y10=0,0,IF(W10=Y10,1,0)))</f>
        <v>0</v>
      </c>
      <c r="Z11" s="71">
        <f>IF(Z10&gt;AB10,2,IF(Z10+AB10=0,0,IF(AB10=Z10,1,0)))</f>
        <v>0</v>
      </c>
      <c r="AA11" s="73" t="s">
        <v>83</v>
      </c>
      <c r="AB11" s="71">
        <f>IF(Z10&lt;AB10,2,IF(Z10+AB10=0,0,IF(Z10=AB10,1,0)))</f>
        <v>2</v>
      </c>
      <c r="AC11" s="71">
        <f>IF(AC10&gt;AE10,2,IF(AC10+AE10=0,0,IF(AE10=AC10,1,0)))</f>
        <v>0</v>
      </c>
      <c r="AD11" s="73" t="s">
        <v>83</v>
      </c>
      <c r="AE11" s="71">
        <f>IF(AC10&lt;AE10,2,IF(AC10+AE10=0,0,IF(AC10=AE10,1,0)))</f>
        <v>2</v>
      </c>
      <c r="AF11" s="71">
        <f>IF(AF10&gt;AH10,2,IF(AF10+AH10=0,0,IF(AH10=AF10,1,0)))</f>
        <v>2</v>
      </c>
      <c r="AG11" s="73" t="s">
        <v>83</v>
      </c>
      <c r="AH11" s="71">
        <f>IF(AF10&lt;AH10,2,IF(AF10+AH10=0,0,IF(AF10=AH10,1,0)))</f>
        <v>0</v>
      </c>
      <c r="AI11" s="71">
        <f>IF(AI10&gt;AK10,2,IF(AI10+AK10=0,0,IF(AK10=AI10,1,0)))</f>
        <v>0</v>
      </c>
      <c r="AJ11" s="73" t="s">
        <v>83</v>
      </c>
      <c r="AK11" s="71">
        <f>IF(AI10&lt;AK10,2,IF(AI10+AK10=0,0,IF(AI10=AK10,1,0)))</f>
        <v>2</v>
      </c>
      <c r="AL11" s="71">
        <f>IF(AL10&gt;AN10,2,IF(AL10+AN10=0,0,IF(AN10=AL10,1,0)))</f>
        <v>2</v>
      </c>
      <c r="AM11" s="73" t="s">
        <v>83</v>
      </c>
      <c r="AN11" s="71">
        <f>IF(AL10&lt;AN10,2,IF(AL10+AN10=0,0,IF(AL10=AN10,1,0)))</f>
        <v>0</v>
      </c>
      <c r="AO11" s="71">
        <f>IF(AO10&gt;AQ10,2,IF(AO10+AQ10=0,0,IF(AQ10=AO10,1,0)))</f>
        <v>0</v>
      </c>
      <c r="AP11" s="73" t="s">
        <v>83</v>
      </c>
      <c r="AQ11" s="71">
        <f>IF(AO10&lt;AQ10,2,IF(AO10+AQ10=0,0,IF(AO10=AQ10,1,0)))</f>
        <v>2</v>
      </c>
      <c r="AR11" s="71">
        <f>IF(AR10&gt;AT10,2,IF(AR10+AT10=0,0,IF(AT10=AR10,1,0)))</f>
        <v>0</v>
      </c>
      <c r="AS11" s="73" t="s">
        <v>83</v>
      </c>
      <c r="AT11" s="71">
        <f>IF(AR10&lt;AT10,2,IF(AR10+AT10=0,0,IF(AR10=AT10,1,0)))</f>
        <v>2</v>
      </c>
      <c r="AU11" s="71">
        <f>IF(AU10&gt;AW10,2,IF(AU10+AW10=0,0,IF(AW10=AU10,1,0)))</f>
        <v>0</v>
      </c>
      <c r="AV11" s="73" t="s">
        <v>83</v>
      </c>
      <c r="AW11" s="71">
        <f>IF(AU10&lt;AW10,2,IF(AU10+AW10=0,0,IF(AU10=AW10,1,0)))</f>
        <v>2</v>
      </c>
      <c r="AX11" s="71">
        <f>IF(AX10&gt;AZ10,2,IF(AX10+AZ10=0,0,IF(AZ10=AX10,1,0)))</f>
        <v>0</v>
      </c>
      <c r="AY11" s="73" t="s">
        <v>83</v>
      </c>
      <c r="AZ11" s="71">
        <f>IF(AX10&lt;AZ10,2,IF(AX10+AZ10=0,0,IF(AX10=AZ10,1,0)))</f>
        <v>0</v>
      </c>
      <c r="BA11" s="71">
        <f>IF(BA10&gt;BC10,2,IF(BA10+BC10=0,0,IF(BC10=BA10,1,0)))</f>
        <v>0</v>
      </c>
      <c r="BB11" s="73" t="s">
        <v>83</v>
      </c>
      <c r="BC11" s="71">
        <f>IF(BA10&lt;BC10,2,IF(BA10+BC10=0,0,IF(BA10=BC10,1,0)))</f>
        <v>2</v>
      </c>
      <c r="BD11" s="170">
        <f>BD10-BF10</f>
        <v>-8</v>
      </c>
      <c r="BE11" s="170"/>
      <c r="BF11" s="170">
        <f t="shared" si="0"/>
        <v>20</v>
      </c>
      <c r="BG11" s="171">
        <f>BG10-BI10</f>
        <v>-8</v>
      </c>
      <c r="BH11" s="171"/>
      <c r="BI11" s="171"/>
      <c r="BJ11" s="168"/>
      <c r="BK11" s="2"/>
    </row>
    <row r="12" spans="1:64" s="70" customFormat="1" ht="11.25" customHeight="1">
      <c r="A12" s="166" t="str">
        <f>'SpPl. Herren'!C7</f>
        <v>VSV Kemnath</v>
      </c>
      <c r="B12" s="63">
        <f>'SpPl. Herren'!AH94</f>
        <v>21</v>
      </c>
      <c r="C12" s="76" t="s">
        <v>83</v>
      </c>
      <c r="D12" s="63">
        <f>'SpPl. Herren'!AE94</f>
        <v>18</v>
      </c>
      <c r="E12" s="63">
        <f>'SpPl. Herren'!AH167</f>
        <v>14</v>
      </c>
      <c r="F12" s="80" t="s">
        <v>83</v>
      </c>
      <c r="G12" s="63">
        <f>'SpPl. Herren'!AE167</f>
        <v>21</v>
      </c>
      <c r="H12" s="63">
        <f>'SpPl. Herren'!AH85</f>
        <v>16</v>
      </c>
      <c r="I12" s="76" t="s">
        <v>83</v>
      </c>
      <c r="J12" s="63">
        <f>'SpPl. Herren'!AE85</f>
        <v>18</v>
      </c>
      <c r="K12" s="167" t="s">
        <v>107</v>
      </c>
      <c r="L12" s="167"/>
      <c r="M12" s="167"/>
      <c r="N12" s="63">
        <f>'SpPl. Herren'!AE75</f>
        <v>7</v>
      </c>
      <c r="O12" s="65" t="s">
        <v>83</v>
      </c>
      <c r="P12" s="63">
        <f>'SpPl. Herren'!AH75</f>
        <v>18</v>
      </c>
      <c r="Q12" s="63">
        <f>'SpPl. Herren'!AE147</f>
        <v>15</v>
      </c>
      <c r="R12" s="65" t="s">
        <v>83</v>
      </c>
      <c r="S12" s="63">
        <f>'SpPl. Herren'!AH147</f>
        <v>20</v>
      </c>
      <c r="T12" s="63">
        <f>'SpPl. Herren'!AE64</f>
        <v>10</v>
      </c>
      <c r="U12" s="65" t="s">
        <v>83</v>
      </c>
      <c r="V12" s="63">
        <f>'SpPl. Herren'!AH64</f>
        <v>19</v>
      </c>
      <c r="W12" s="63">
        <f>'SpPl. Herren'!AE138</f>
        <v>10</v>
      </c>
      <c r="X12" s="65" t="s">
        <v>83</v>
      </c>
      <c r="Y12" s="63">
        <f>'SpPl. Herren'!AH138</f>
        <v>0</v>
      </c>
      <c r="Z12" s="63">
        <f>'SpPl. Herren'!AE53</f>
        <v>19</v>
      </c>
      <c r="AA12" s="65" t="s">
        <v>83</v>
      </c>
      <c r="AB12" s="63">
        <f>'SpPl. Herren'!AH53</f>
        <v>16</v>
      </c>
      <c r="AC12" s="63">
        <f>'SpPl. Herren'!AE129</f>
        <v>15</v>
      </c>
      <c r="AD12" s="65" t="s">
        <v>83</v>
      </c>
      <c r="AE12" s="63">
        <f>'SpPl. Herren'!AH129</f>
        <v>21</v>
      </c>
      <c r="AF12" s="63">
        <f>'SpPl. Herren'!AE42</f>
        <v>21</v>
      </c>
      <c r="AG12" s="65" t="s">
        <v>83</v>
      </c>
      <c r="AH12" s="63">
        <f>'SpPl. Herren'!AH42</f>
        <v>15</v>
      </c>
      <c r="AI12" s="63">
        <f>'SpPl. Herren'!AE120</f>
        <v>15</v>
      </c>
      <c r="AJ12" s="65" t="s">
        <v>83</v>
      </c>
      <c r="AK12" s="63">
        <f>'SpPl. Herren'!AH120</f>
        <v>21</v>
      </c>
      <c r="AL12" s="63">
        <f>'SpPl. Herren'!AE31</f>
        <v>17</v>
      </c>
      <c r="AM12" s="65" t="s">
        <v>83</v>
      </c>
      <c r="AN12" s="63">
        <f>'SpPl. Herren'!AH31</f>
        <v>15</v>
      </c>
      <c r="AO12" s="63">
        <f>'SpPl. Herren'!AE111</f>
        <v>15</v>
      </c>
      <c r="AP12" s="65" t="s">
        <v>83</v>
      </c>
      <c r="AQ12" s="63">
        <f>'SpPl. Herren'!AH111</f>
        <v>19</v>
      </c>
      <c r="AR12" s="63">
        <f>'SpPl. Herren'!AE20</f>
        <v>19</v>
      </c>
      <c r="AS12" s="65" t="s">
        <v>83</v>
      </c>
      <c r="AT12" s="63">
        <f>'SpPl. Herren'!AH20</f>
        <v>17</v>
      </c>
      <c r="AU12" s="63">
        <f>'SpPl. Herren'!AE189</f>
        <v>17</v>
      </c>
      <c r="AV12" s="65" t="s">
        <v>83</v>
      </c>
      <c r="AW12" s="63">
        <f>'SpPl. Herren'!AH189</f>
        <v>22</v>
      </c>
      <c r="AX12" s="63">
        <f>'SpPl. Herren'!AE103</f>
        <v>0</v>
      </c>
      <c r="AY12" s="65" t="s">
        <v>83</v>
      </c>
      <c r="AZ12" s="63">
        <f>'SpPl. Herren'!AH103</f>
        <v>0</v>
      </c>
      <c r="BA12" s="63">
        <f>'SpPl. Herren'!AE178</f>
        <v>18</v>
      </c>
      <c r="BB12" s="65" t="s">
        <v>83</v>
      </c>
      <c r="BC12" s="63">
        <f>'SpPl. Herren'!AH178</f>
        <v>19</v>
      </c>
      <c r="BD12" s="66">
        <f>SUM(BA12,AX12,AU12,AR12,AO12,AL12,AI12,AF12,AC12,Z12,W12,T12,Q12,N12,K12,H12,E12,B12)</f>
        <v>249</v>
      </c>
      <c r="BE12" s="67" t="s">
        <v>83</v>
      </c>
      <c r="BF12" s="77">
        <f t="shared" si="0"/>
        <v>279</v>
      </c>
      <c r="BG12" s="68">
        <f>SUM(B13,E13,H13,K13,N13,Q13,T13,W13,Z13,AC13,AF13,AI13,AL13,AO13,AR13,AU13,AX13,BA13)</f>
        <v>12</v>
      </c>
      <c r="BH12" s="67" t="s">
        <v>83</v>
      </c>
      <c r="BI12" s="69">
        <f>SUM(D13,G13,J13,M13,P13,S13,V13,Y13,AB13,AE13,AH13,AK13,AN13,AQ13,AT13,AW13,AZ13,BC13)</f>
        <v>20</v>
      </c>
      <c r="BJ12" s="168" t="s">
        <v>111</v>
      </c>
      <c r="BK12"/>
      <c r="BL12" s="82"/>
    </row>
    <row r="13" spans="1:63" s="74" customFormat="1" ht="11.25" customHeight="1">
      <c r="A13" s="166"/>
      <c r="B13" s="71">
        <f>IF(B12&gt;D12,2,IF(B12+D12=0,0,IF(D12=B12,1,0)))</f>
        <v>2</v>
      </c>
      <c r="C13" s="79" t="s">
        <v>83</v>
      </c>
      <c r="D13" s="71">
        <f>IF(D12&gt;B12,2,IF(D12+B12=0,0,IF(B12=D12,1,0)))</f>
        <v>0</v>
      </c>
      <c r="E13" s="71">
        <f>IF(E12&gt;G12,2,IF(E12+G12=0,0,IF(G12=E12,1,0)))</f>
        <v>0</v>
      </c>
      <c r="F13" s="81" t="s">
        <v>83</v>
      </c>
      <c r="G13" s="71">
        <f>IF(G12&gt;E12,2,IF(G12+E12=0,0,IF(E12=G12,1,0)))</f>
        <v>2</v>
      </c>
      <c r="H13" s="71">
        <f>IF(H12&gt;J12,2,IF(H12+J12=0,0,IF(J12=H12,1,0)))</f>
        <v>0</v>
      </c>
      <c r="I13" s="79" t="s">
        <v>83</v>
      </c>
      <c r="J13" s="71">
        <f>IF(J12&gt;H12,2,IF(J12+H12=0,0,IF(H12=J12,1,0)))</f>
        <v>2</v>
      </c>
      <c r="K13" s="169" t="s">
        <v>105</v>
      </c>
      <c r="L13" s="169"/>
      <c r="M13" s="169"/>
      <c r="N13" s="71">
        <f>IF(N12&gt;P12,2,IF(N12+P12=0,0,IF(P12=N12,1,0)))</f>
        <v>0</v>
      </c>
      <c r="O13" s="73" t="s">
        <v>83</v>
      </c>
      <c r="P13" s="71">
        <f>IF(N12&lt;P12,2,IF(N12+P12=0,0,IF(N12=P12,1,0)))</f>
        <v>2</v>
      </c>
      <c r="Q13" s="71">
        <f>IF(Q12&gt;S12,2,IF(Q12+S12=0,0,IF(S12=Q12,1,0)))</f>
        <v>0</v>
      </c>
      <c r="R13" s="73" t="s">
        <v>83</v>
      </c>
      <c r="S13" s="71">
        <f>IF(Q12&lt;S12,2,IF(Q12+S12=0,0,IF(Q12=S12,1,0)))</f>
        <v>2</v>
      </c>
      <c r="T13" s="71">
        <f>IF(T12&gt;V12,2,IF(T12+V12=0,0,IF(V12=T12,1,0)))</f>
        <v>0</v>
      </c>
      <c r="U13" s="73" t="s">
        <v>83</v>
      </c>
      <c r="V13" s="71">
        <f>IF(T12&lt;V12,2,IF(T12+V12=0,0,IF(T12=V12,1,0)))</f>
        <v>2</v>
      </c>
      <c r="W13" s="71">
        <f>IF(W12&gt;Y12,2,IF(W12+Y12=0,0,IF(Y12=W12,1,0)))</f>
        <v>2</v>
      </c>
      <c r="X13" s="73" t="s">
        <v>83</v>
      </c>
      <c r="Y13" s="71">
        <f>IF(W12&lt;Y12,2,IF(W12+Y12=0,0,IF(W12=Y12,1,0)))</f>
        <v>0</v>
      </c>
      <c r="Z13" s="71">
        <f>IF(Z12&gt;AB12,2,IF(Z12+AB12=0,0,IF(AB12=Z12,1,0)))</f>
        <v>2</v>
      </c>
      <c r="AA13" s="73" t="s">
        <v>83</v>
      </c>
      <c r="AB13" s="71">
        <f>IF(Z12&lt;AB12,2,IF(Z12+AB12=0,0,IF(Z12=AB12,1,0)))</f>
        <v>0</v>
      </c>
      <c r="AC13" s="71">
        <f>IF(AC12&gt;AE12,2,IF(AC12+AE12=0,0,IF(AE12=AC12,1,0)))</f>
        <v>0</v>
      </c>
      <c r="AD13" s="73" t="s">
        <v>83</v>
      </c>
      <c r="AE13" s="71">
        <f>IF(AC12&lt;AE12,2,IF(AC12+AE12=0,0,IF(AC12=AE12,1,0)))</f>
        <v>2</v>
      </c>
      <c r="AF13" s="71">
        <f>IF(AF12&gt;AH12,2,IF(AF12+AH12=0,0,IF(AH12=AF12,1,0)))</f>
        <v>2</v>
      </c>
      <c r="AG13" s="73" t="s">
        <v>83</v>
      </c>
      <c r="AH13" s="71">
        <f>IF(AF12&lt;AH12,2,IF(AF12+AH12=0,0,IF(AF12=AH12,1,0)))</f>
        <v>0</v>
      </c>
      <c r="AI13" s="71">
        <f>IF(AI12&gt;AK12,2,IF(AI12+AK12=0,0,IF(AK12=AI12,1,0)))</f>
        <v>0</v>
      </c>
      <c r="AJ13" s="73" t="s">
        <v>83</v>
      </c>
      <c r="AK13" s="71">
        <f>IF(AI12&lt;AK12,2,IF(AI12+AK12=0,0,IF(AI12=AK12,1,0)))</f>
        <v>2</v>
      </c>
      <c r="AL13" s="71">
        <f>IF(AL12&gt;AN12,2,IF(AL12+AN12=0,0,IF(AN12=AL12,1,0)))</f>
        <v>2</v>
      </c>
      <c r="AM13" s="73" t="s">
        <v>83</v>
      </c>
      <c r="AN13" s="71">
        <f>IF(AL12&lt;AN12,2,IF(AL12+AN12=0,0,IF(AL12=AN12,1,0)))</f>
        <v>0</v>
      </c>
      <c r="AO13" s="71">
        <f>IF(AO12&gt;AQ12,2,IF(AO12+AQ12=0,0,IF(AQ12=AO12,1,0)))</f>
        <v>0</v>
      </c>
      <c r="AP13" s="73" t="s">
        <v>83</v>
      </c>
      <c r="AQ13" s="71">
        <f>IF(AO12&lt;AQ12,2,IF(AO12+AQ12=0,0,IF(AO12=AQ12,1,0)))</f>
        <v>2</v>
      </c>
      <c r="AR13" s="71">
        <f>IF(AR12&gt;AT12,2,IF(AR12+AT12=0,0,IF(AT12=AR12,1,0)))</f>
        <v>2</v>
      </c>
      <c r="AS13" s="73" t="s">
        <v>83</v>
      </c>
      <c r="AT13" s="71">
        <f>IF(AR12&lt;AT12,2,IF(AR12+AT12=0,0,IF(AR12=AT12,1,0)))</f>
        <v>0</v>
      </c>
      <c r="AU13" s="71">
        <f>IF(AU12&gt;AW12,2,IF(AU12+AW12=0,0,IF(AW12=AU12,1,0)))</f>
        <v>0</v>
      </c>
      <c r="AV13" s="73" t="s">
        <v>83</v>
      </c>
      <c r="AW13" s="71">
        <f>IF(AU12&lt;AW12,2,IF(AU12+AW12=0,0,IF(AU12=AW12,1,0)))</f>
        <v>2</v>
      </c>
      <c r="AX13" s="71">
        <f>IF(AX12&gt;AZ12,2,IF(AX12+AZ12=0,0,IF(AZ12=AX12,1,0)))</f>
        <v>0</v>
      </c>
      <c r="AY13" s="73" t="s">
        <v>83</v>
      </c>
      <c r="AZ13" s="71">
        <f>IF(AX12&lt;AZ12,2,IF(AX12+AZ12=0,0,IF(AX12=AZ12,1,0)))</f>
        <v>0</v>
      </c>
      <c r="BA13" s="71">
        <f>IF(BA12&gt;BC12,2,IF(BA12+BC12=0,0,IF(BC12=BA12,1,0)))</f>
        <v>0</v>
      </c>
      <c r="BB13" s="73" t="s">
        <v>83</v>
      </c>
      <c r="BC13" s="71">
        <f>IF(BA12&lt;BC12,2,IF(BA12+BC12=0,0,IF(BA12=BC12,1,0)))</f>
        <v>2</v>
      </c>
      <c r="BD13" s="170">
        <f>BD12-BF12</f>
        <v>-30</v>
      </c>
      <c r="BE13" s="170"/>
      <c r="BF13" s="170">
        <f t="shared" si="0"/>
        <v>20</v>
      </c>
      <c r="BG13" s="171">
        <f>BG12-BI12</f>
        <v>-8</v>
      </c>
      <c r="BH13" s="171"/>
      <c r="BI13" s="171"/>
      <c r="BJ13" s="168"/>
      <c r="BK13" s="2"/>
    </row>
    <row r="14" spans="1:63" s="70" customFormat="1" ht="11.25" customHeight="1">
      <c r="A14" s="166" t="str">
        <f>'SpPl. Herren'!C8</f>
        <v>VRB Brakel</v>
      </c>
      <c r="B14" s="63">
        <f>'SpPl. Herren'!AH168</f>
        <v>18</v>
      </c>
      <c r="C14" s="76" t="s">
        <v>83</v>
      </c>
      <c r="D14" s="63">
        <f>'SpPl. Herren'!AE168</f>
        <v>17</v>
      </c>
      <c r="E14" s="63">
        <f>'SpPl. Herren'!AH84</f>
        <v>18</v>
      </c>
      <c r="F14" s="80" t="s">
        <v>83</v>
      </c>
      <c r="G14" s="63">
        <f>'SpPl. Herren'!AE84</f>
        <v>16</v>
      </c>
      <c r="H14" s="63">
        <f>'SpPl. Herren'!AH157</f>
        <v>14</v>
      </c>
      <c r="I14" s="76" t="s">
        <v>83</v>
      </c>
      <c r="J14" s="63">
        <f>'SpPl. Herren'!AE157</f>
        <v>20</v>
      </c>
      <c r="K14" s="63">
        <f>'SpPl. Herren'!AH75</f>
        <v>18</v>
      </c>
      <c r="L14" s="80" t="s">
        <v>83</v>
      </c>
      <c r="M14" s="63">
        <f>'SpPl. Herren'!AE75</f>
        <v>7</v>
      </c>
      <c r="N14" s="167" t="s">
        <v>107</v>
      </c>
      <c r="O14" s="167"/>
      <c r="P14" s="167"/>
      <c r="Q14" s="63">
        <f>'SpPl. Herren'!AE65</f>
        <v>7</v>
      </c>
      <c r="R14" s="65" t="s">
        <v>83</v>
      </c>
      <c r="S14" s="63">
        <f>'SpPl. Herren'!AH65</f>
        <v>10</v>
      </c>
      <c r="T14" s="63">
        <f>'SpPl. Herren'!AE137</f>
        <v>13</v>
      </c>
      <c r="U14" s="65" t="s">
        <v>83</v>
      </c>
      <c r="V14" s="63">
        <f>'SpPl. Herren'!AH137</f>
        <v>18</v>
      </c>
      <c r="W14" s="63">
        <f>'SpPl. Herren'!AE54</f>
        <v>10</v>
      </c>
      <c r="X14" s="65" t="s">
        <v>83</v>
      </c>
      <c r="Y14" s="63">
        <f>'SpPl. Herren'!AH54</f>
        <v>0</v>
      </c>
      <c r="Z14" s="63">
        <f>'SpPl. Herren'!AE128</f>
        <v>22</v>
      </c>
      <c r="AA14" s="65" t="s">
        <v>83</v>
      </c>
      <c r="AB14" s="63">
        <f>'SpPl. Herren'!AH128</f>
        <v>12</v>
      </c>
      <c r="AC14" s="63">
        <f>'SpPl. Herren'!AE43</f>
        <v>18</v>
      </c>
      <c r="AD14" s="65" t="s">
        <v>83</v>
      </c>
      <c r="AE14" s="63">
        <f>'SpPl. Herren'!AH43</f>
        <v>14</v>
      </c>
      <c r="AF14" s="63">
        <f>'SpPl. Herren'!AE119</f>
        <v>20</v>
      </c>
      <c r="AG14" s="65" t="s">
        <v>83</v>
      </c>
      <c r="AH14" s="63">
        <f>'SpPl. Herren'!AH119</f>
        <v>13</v>
      </c>
      <c r="AI14" s="63">
        <f>'SpPl. Herren'!AE32</f>
        <v>18</v>
      </c>
      <c r="AJ14" s="65" t="s">
        <v>83</v>
      </c>
      <c r="AK14" s="63">
        <f>'SpPl. Herren'!AH32</f>
        <v>15</v>
      </c>
      <c r="AL14" s="63">
        <f>'SpPl. Herren'!AE110</f>
        <v>20</v>
      </c>
      <c r="AM14" s="65" t="s">
        <v>83</v>
      </c>
      <c r="AN14" s="63">
        <f>'SpPl. Herren'!AH110</f>
        <v>14</v>
      </c>
      <c r="AO14" s="63">
        <f>'SpPl. Herren'!AE21</f>
        <v>19</v>
      </c>
      <c r="AP14" s="65" t="s">
        <v>83</v>
      </c>
      <c r="AQ14" s="63">
        <f>'SpPl. Herren'!AH21</f>
        <v>18</v>
      </c>
      <c r="AR14" s="63">
        <f>'SpPl. Herren'!AE190</f>
        <v>20</v>
      </c>
      <c r="AS14" s="65" t="s">
        <v>83</v>
      </c>
      <c r="AT14" s="63">
        <f>'SpPl. Herren'!AH190</f>
        <v>15</v>
      </c>
      <c r="AU14" s="63">
        <f>'SpPl. Herren'!AE102</f>
        <v>17</v>
      </c>
      <c r="AV14" s="65" t="s">
        <v>83</v>
      </c>
      <c r="AW14" s="63">
        <f>'SpPl. Herren'!AH102</f>
        <v>10</v>
      </c>
      <c r="AX14" s="63">
        <f>'SpPl. Herren'!AE179</f>
        <v>0</v>
      </c>
      <c r="AY14" s="65" t="s">
        <v>83</v>
      </c>
      <c r="AZ14" s="63">
        <f>'SpPl. Herren'!AH179</f>
        <v>0</v>
      </c>
      <c r="BA14" s="63">
        <f>'SpPl. Herren'!AE93</f>
        <v>9</v>
      </c>
      <c r="BB14" s="65" t="s">
        <v>83</v>
      </c>
      <c r="BC14" s="63">
        <f>'SpPl. Herren'!AH93</f>
        <v>15</v>
      </c>
      <c r="BD14" s="66">
        <f>SUM(BA14,AX14,AU14,AR14,AO14,AL14,AI14,AF14,AC14,Z14,W14,T14,Q14,N14,K14,H14,E14,B14)</f>
        <v>261</v>
      </c>
      <c r="BE14" s="67" t="s">
        <v>83</v>
      </c>
      <c r="BF14" s="77">
        <f t="shared" si="0"/>
        <v>214</v>
      </c>
      <c r="BG14" s="68">
        <f>SUM(B15,E15,H15,K15,N15,Q15,T15,W15,Z15,AC15,AF15,AI15,AL15,AO15,AR15,AU15,AX15,BA15)</f>
        <v>24</v>
      </c>
      <c r="BH14" s="67" t="s">
        <v>83</v>
      </c>
      <c r="BI14" s="69">
        <f>SUM(D15,G15,J15,M15,P15,S15,V15,Y15,AB15,AE15,AH15,AK15,AN15,AQ15,AT15,AW15,AZ15,BC15)</f>
        <v>8</v>
      </c>
      <c r="BJ14" s="168">
        <v>4</v>
      </c>
      <c r="BK14"/>
    </row>
    <row r="15" spans="1:63" s="74" customFormat="1" ht="11.25" customHeight="1">
      <c r="A15" s="166"/>
      <c r="B15" s="71">
        <f>IF(B14&gt;D14,2,IF(B14+D14=0,0,IF(D14=B14,1,0)))</f>
        <v>2</v>
      </c>
      <c r="C15" s="79" t="s">
        <v>83</v>
      </c>
      <c r="D15" s="71">
        <f>IF(D14&gt;B14,2,IF(D14+B14=0,0,IF(B14=D14,1,0)))</f>
        <v>0</v>
      </c>
      <c r="E15" s="71">
        <f>IF(E14&gt;G14,2,IF(E14+G14=0,0,IF(G14=E14,1,0)))</f>
        <v>2</v>
      </c>
      <c r="F15" s="81" t="s">
        <v>83</v>
      </c>
      <c r="G15" s="71">
        <f>IF(G14&gt;E14,2,IF(G14+E14=0,0,IF(E14=G14,1,0)))</f>
        <v>0</v>
      </c>
      <c r="H15" s="71">
        <f>IF(H14&gt;J14,2,IF(H14+J14=0,0,IF(J14=H14,1,0)))</f>
        <v>0</v>
      </c>
      <c r="I15" s="79" t="s">
        <v>83</v>
      </c>
      <c r="J15" s="71">
        <f>IF(J14&gt;H14,2,IF(J14+H14=0,0,IF(H14=J14,1,0)))</f>
        <v>2</v>
      </c>
      <c r="K15" s="71">
        <f>IF(K14&gt;M14,2,IF(K14+M14=0,0,IF(M14=K14,1,0)))</f>
        <v>2</v>
      </c>
      <c r="L15" s="81" t="s">
        <v>83</v>
      </c>
      <c r="M15" s="71">
        <f>IF(M14&gt;K14,2,IF(M14+K14=0,0,IF(K14=M14,1,0)))</f>
        <v>0</v>
      </c>
      <c r="N15" s="169" t="s">
        <v>105</v>
      </c>
      <c r="O15" s="169"/>
      <c r="P15" s="169"/>
      <c r="Q15" s="71">
        <f>IF(Q14&gt;S14,2,IF(Q14+S14=0,0,IF(S14=Q14,1,0)))</f>
        <v>0</v>
      </c>
      <c r="R15" s="73" t="s">
        <v>83</v>
      </c>
      <c r="S15" s="71">
        <f>IF(Q14&lt;S14,2,IF(Q14+S14=0,0,IF(Q14=S14,1,0)))</f>
        <v>2</v>
      </c>
      <c r="T15" s="71">
        <f>IF(T14&gt;V14,2,IF(T14+V14=0,0,IF(V14=T14,1,0)))</f>
        <v>0</v>
      </c>
      <c r="U15" s="73" t="s">
        <v>83</v>
      </c>
      <c r="V15" s="71">
        <f>IF(T14&lt;V14,2,IF(T14+V14=0,0,IF(T14=V14,1,0)))</f>
        <v>2</v>
      </c>
      <c r="W15" s="71">
        <f>IF(W14&gt;Y14,2,IF(W14+Y14=0,0,IF(Y14=W14,1,0)))</f>
        <v>2</v>
      </c>
      <c r="X15" s="73" t="s">
        <v>83</v>
      </c>
      <c r="Y15" s="71">
        <f>IF(W14&lt;Y14,2,IF(W14+Y14=0,0,IF(W14=Y14,1,0)))</f>
        <v>0</v>
      </c>
      <c r="Z15" s="71">
        <f>IF(Z14&gt;AB14,2,IF(Z14+AB14=0,0,IF(AB14=Z14,1,0)))</f>
        <v>2</v>
      </c>
      <c r="AA15" s="73" t="s">
        <v>83</v>
      </c>
      <c r="AB15" s="71">
        <f>IF(Z14&lt;AB14,2,IF(Z14+AB14=0,0,IF(Z14=AB14,1,0)))</f>
        <v>0</v>
      </c>
      <c r="AC15" s="71">
        <f>IF(AC14&gt;AE14,2,IF(AC14+AE14=0,0,IF(AE14=AC14,1,0)))</f>
        <v>2</v>
      </c>
      <c r="AD15" s="73" t="s">
        <v>83</v>
      </c>
      <c r="AE15" s="71">
        <f>IF(AC14&lt;AE14,2,IF(AC14+AE14=0,0,IF(AC14=AE14,1,0)))</f>
        <v>0</v>
      </c>
      <c r="AF15" s="71">
        <f>IF(AF14&gt;AH14,2,IF(AF14+AH14=0,0,IF(AH14=AF14,1,0)))</f>
        <v>2</v>
      </c>
      <c r="AG15" s="73" t="s">
        <v>83</v>
      </c>
      <c r="AH15" s="71">
        <f>IF(AF14&lt;AH14,2,IF(AF14+AH14=0,0,IF(AF14=AH14,1,0)))</f>
        <v>0</v>
      </c>
      <c r="AI15" s="71">
        <f>IF(AI14&gt;AK14,2,IF(AI14+AK14=0,0,IF(AK14=AI14,1,0)))</f>
        <v>2</v>
      </c>
      <c r="AJ15" s="73" t="s">
        <v>83</v>
      </c>
      <c r="AK15" s="71">
        <f>IF(AI14&lt;AK14,2,IF(AI14+AK14=0,0,IF(AI14=AK14,1,0)))</f>
        <v>0</v>
      </c>
      <c r="AL15" s="71">
        <f>IF(AL14&gt;AN14,2,IF(AL14+AN14=0,0,IF(AN14=AL14,1,0)))</f>
        <v>2</v>
      </c>
      <c r="AM15" s="73" t="s">
        <v>83</v>
      </c>
      <c r="AN15" s="71">
        <f>IF(AL14&lt;AN14,2,IF(AL14+AN14=0,0,IF(AL14=AN14,1,0)))</f>
        <v>0</v>
      </c>
      <c r="AO15" s="71">
        <f>IF(AO14&gt;AQ14,2,IF(AO14+AQ14=0,0,IF(AQ14=AO14,1,0)))</f>
        <v>2</v>
      </c>
      <c r="AP15" s="73" t="s">
        <v>83</v>
      </c>
      <c r="AQ15" s="71">
        <f>IF(AO14&lt;AQ14,2,IF(AO14+AQ14=0,0,IF(AO14=AQ14,1,0)))</f>
        <v>0</v>
      </c>
      <c r="AR15" s="71">
        <f>IF(AR14&gt;AT14,2,IF(AR14+AT14=0,0,IF(AT14=AR14,1,0)))</f>
        <v>2</v>
      </c>
      <c r="AS15" s="73" t="s">
        <v>83</v>
      </c>
      <c r="AT15" s="71">
        <f>IF(AR14&lt;AT14,2,IF(AR14+AT14=0,0,IF(AR14=AT14,1,0)))</f>
        <v>0</v>
      </c>
      <c r="AU15" s="71">
        <f>IF(AU14&gt;AW14,2,IF(AU14+AW14=0,0,IF(AW14=AU14,1,0)))</f>
        <v>2</v>
      </c>
      <c r="AV15" s="73" t="s">
        <v>83</v>
      </c>
      <c r="AW15" s="71">
        <f>IF(AU14&lt;AW14,2,IF(AU14+AW14=0,0,IF(AU14=AW14,1,0)))</f>
        <v>0</v>
      </c>
      <c r="AX15" s="71">
        <f>IF(AX14&gt;AZ14,2,IF(AX14+AZ14=0,0,IF(AZ14=AX14,1,0)))</f>
        <v>0</v>
      </c>
      <c r="AY15" s="73" t="s">
        <v>83</v>
      </c>
      <c r="AZ15" s="71">
        <f>IF(AX14&lt;AZ14,2,IF(AX14+AZ14=0,0,IF(AX14=AZ14,1,0)))</f>
        <v>0</v>
      </c>
      <c r="BA15" s="71">
        <f>IF(BA14&gt;BC14,2,IF(BA14+BC14=0,0,IF(BC14=BA14,1,0)))</f>
        <v>0</v>
      </c>
      <c r="BB15" s="73" t="s">
        <v>83</v>
      </c>
      <c r="BC15" s="71">
        <f>IF(BA14&lt;BC14,2,IF(BA14+BC14=0,0,IF(BA14=BC14,1,0)))</f>
        <v>2</v>
      </c>
      <c r="BD15" s="170">
        <f>BD14-BF14</f>
        <v>47</v>
      </c>
      <c r="BE15" s="170"/>
      <c r="BF15" s="170">
        <f t="shared" si="0"/>
        <v>8</v>
      </c>
      <c r="BG15" s="171">
        <f>BG14-BI14</f>
        <v>16</v>
      </c>
      <c r="BH15" s="171"/>
      <c r="BI15" s="171"/>
      <c r="BJ15" s="168"/>
      <c r="BK15" s="2"/>
    </row>
    <row r="16" spans="1:63" s="70" customFormat="1" ht="11.25" customHeight="1">
      <c r="A16" s="166" t="str">
        <f>'SpPl. Herren'!C9</f>
        <v>BVRS Cham</v>
      </c>
      <c r="B16" s="63">
        <f>'SpPl. Herren'!AH83</f>
        <v>12</v>
      </c>
      <c r="C16" s="76" t="s">
        <v>83</v>
      </c>
      <c r="D16" s="63">
        <f>'SpPl. Herren'!AE83</f>
        <v>5</v>
      </c>
      <c r="E16" s="63">
        <f>'SpPl. Herren'!AH158</f>
        <v>21</v>
      </c>
      <c r="F16" s="80" t="s">
        <v>83</v>
      </c>
      <c r="G16" s="63">
        <f>'SpPl. Herren'!AE158</f>
        <v>16</v>
      </c>
      <c r="H16" s="63">
        <f>'SpPl. Herren'!AH74</f>
        <v>19</v>
      </c>
      <c r="I16" s="76" t="s">
        <v>83</v>
      </c>
      <c r="J16" s="63">
        <f>'SpPl. Herren'!AE74</f>
        <v>5</v>
      </c>
      <c r="K16" s="63">
        <f>'SpPl. Herren'!AH147</f>
        <v>20</v>
      </c>
      <c r="L16" s="80" t="s">
        <v>83</v>
      </c>
      <c r="M16" s="63">
        <f>'SpPl. Herren'!AE147</f>
        <v>15</v>
      </c>
      <c r="N16" s="63">
        <f>'SpPl. Herren'!AH65</f>
        <v>10</v>
      </c>
      <c r="O16" s="80" t="s">
        <v>83</v>
      </c>
      <c r="P16" s="63">
        <f>'SpPl. Herren'!AE65</f>
        <v>7</v>
      </c>
      <c r="Q16" s="167" t="s">
        <v>107</v>
      </c>
      <c r="R16" s="167"/>
      <c r="S16" s="167"/>
      <c r="T16" s="63">
        <f>'SpPl. Herren'!AE55</f>
        <v>14</v>
      </c>
      <c r="U16" s="65" t="s">
        <v>83</v>
      </c>
      <c r="V16" s="63">
        <f>'SpPl. Herren'!AH55</f>
        <v>6</v>
      </c>
      <c r="W16" s="63">
        <f>'SpPl. Herren'!AE127</f>
        <v>10</v>
      </c>
      <c r="X16" s="65" t="s">
        <v>83</v>
      </c>
      <c r="Y16" s="63">
        <f>'SpPl. Herren'!AH127</f>
        <v>0</v>
      </c>
      <c r="Z16" s="63">
        <f>'SpPl. Herren'!AE44</f>
        <v>13</v>
      </c>
      <c r="AA16" s="65" t="s">
        <v>83</v>
      </c>
      <c r="AB16" s="63">
        <f>'SpPl. Herren'!AH44</f>
        <v>15</v>
      </c>
      <c r="AC16" s="63">
        <f>'SpPl. Herren'!AE118</f>
        <v>15</v>
      </c>
      <c r="AD16" s="65" t="s">
        <v>83</v>
      </c>
      <c r="AE16" s="63">
        <f>'SpPl. Herren'!AH118</f>
        <v>12</v>
      </c>
      <c r="AF16" s="63">
        <f>'SpPl. Herren'!AE33</f>
        <v>21</v>
      </c>
      <c r="AG16" s="65" t="s">
        <v>83</v>
      </c>
      <c r="AH16" s="63">
        <f>'SpPl. Herren'!AH33</f>
        <v>6</v>
      </c>
      <c r="AI16" s="63">
        <f>'SpPl. Herren'!AE109</f>
        <v>16</v>
      </c>
      <c r="AJ16" s="65" t="s">
        <v>83</v>
      </c>
      <c r="AK16" s="63">
        <f>'SpPl. Herren'!AH109</f>
        <v>13</v>
      </c>
      <c r="AL16" s="63">
        <f>'SpPl. Herren'!AE22</f>
        <v>16</v>
      </c>
      <c r="AM16" s="65" t="s">
        <v>83</v>
      </c>
      <c r="AN16" s="63">
        <f>'SpPl. Herren'!AH22</f>
        <v>11</v>
      </c>
      <c r="AO16" s="63">
        <f>'SpPl. Herren'!AE191</f>
        <v>10</v>
      </c>
      <c r="AP16" s="65" t="s">
        <v>83</v>
      </c>
      <c r="AQ16" s="63">
        <f>'SpPl. Herren'!AH191</f>
        <v>16</v>
      </c>
      <c r="AR16" s="63">
        <f>'SpPl. Herren'!AE101</f>
        <v>19</v>
      </c>
      <c r="AS16" s="65" t="s">
        <v>83</v>
      </c>
      <c r="AT16" s="63">
        <f>'SpPl. Herren'!AH101</f>
        <v>9</v>
      </c>
      <c r="AU16" s="63">
        <f>'SpPl. Herren'!AE180</f>
        <v>10</v>
      </c>
      <c r="AV16" s="65" t="s">
        <v>83</v>
      </c>
      <c r="AW16" s="63">
        <f>'SpPl. Herren'!AH180</f>
        <v>10</v>
      </c>
      <c r="AX16" s="63">
        <f>'SpPl. Herren'!AE92</f>
        <v>0</v>
      </c>
      <c r="AY16" s="65" t="s">
        <v>83</v>
      </c>
      <c r="AZ16" s="63">
        <f>'SpPl. Herren'!AH92</f>
        <v>0</v>
      </c>
      <c r="BA16" s="63">
        <f>'SpPl. Herren'!AE169</f>
        <v>11</v>
      </c>
      <c r="BB16" s="65" t="s">
        <v>83</v>
      </c>
      <c r="BC16" s="63">
        <f>'SpPl. Herren'!AH169</f>
        <v>5</v>
      </c>
      <c r="BD16" s="66">
        <f>SUM(BA16,AX16,AU16,AR16,AO16,AL16,AI16,AF16,AC16,Z16,W16,T16,Q16,N16,K16,H16,E16,B16)</f>
        <v>237</v>
      </c>
      <c r="BE16" s="67" t="s">
        <v>83</v>
      </c>
      <c r="BF16" s="77">
        <f t="shared" si="0"/>
        <v>151</v>
      </c>
      <c r="BG16" s="68">
        <f>SUM(B17,E17,H17,K17,N17,Q17,T17,W17,Z17,AC17,AF17,AI17,AL17,AO17,AR17,AU17,AX17,BA17)</f>
        <v>27</v>
      </c>
      <c r="BH16" s="67" t="s">
        <v>83</v>
      </c>
      <c r="BI16" s="69">
        <f>SUM(D17,G17,J17,M17,P17,S17,V17,Y17,AB17,AE17,AH17,AK17,AN17,AQ17,AT17,AW17,AZ17,BC17)</f>
        <v>5</v>
      </c>
      <c r="BJ16" s="168">
        <v>1</v>
      </c>
      <c r="BK16"/>
    </row>
    <row r="17" spans="1:63" s="74" customFormat="1" ht="11.25" customHeight="1">
      <c r="A17" s="166"/>
      <c r="B17" s="71">
        <f>IF(B16&gt;D16,2,IF(B16+D16=0,0,IF(D16=B16,1,0)))</f>
        <v>2</v>
      </c>
      <c r="C17" s="79" t="s">
        <v>83</v>
      </c>
      <c r="D17" s="71">
        <f>IF(D16&gt;B16,2,IF(D16+B16=0,0,IF(B16=D16,1,0)))</f>
        <v>0</v>
      </c>
      <c r="E17" s="71">
        <f>IF(E16&gt;G16,2,IF(E16+G16=0,0,IF(G16=E16,1,0)))</f>
        <v>2</v>
      </c>
      <c r="F17" s="81" t="s">
        <v>83</v>
      </c>
      <c r="G17" s="71">
        <f>IF(G16&gt;E16,2,IF(G16+E16=0,0,IF(E16=G16,1,0)))</f>
        <v>0</v>
      </c>
      <c r="H17" s="71">
        <f>IF(H16&gt;J16,2,IF(H16+J16=0,0,IF(J16=H16,1,0)))</f>
        <v>2</v>
      </c>
      <c r="I17" s="79" t="s">
        <v>83</v>
      </c>
      <c r="J17" s="71">
        <f>IF(J16&gt;H16,2,IF(J16+H16=0,0,IF(H16=J16,1,0)))</f>
        <v>0</v>
      </c>
      <c r="K17" s="71">
        <f>IF(K16&gt;M16,2,IF(K16+M16=0,0,IF(M16=K16,1,0)))</f>
        <v>2</v>
      </c>
      <c r="L17" s="81" t="s">
        <v>83</v>
      </c>
      <c r="M17" s="71">
        <f>IF(M16&gt;K16,2,IF(M16+K16=0,0,IF(K16=M16,1,0)))</f>
        <v>0</v>
      </c>
      <c r="N17" s="71">
        <f>IF(N16&gt;P16,2,IF(N16+P16=0,0,IF(P16=N16,1,0)))</f>
        <v>2</v>
      </c>
      <c r="O17" s="81" t="s">
        <v>83</v>
      </c>
      <c r="P17" s="71">
        <f>IF(P16&gt;N16,2,IF(P16+N16=0,0,IF(N16=P16,1,0)))</f>
        <v>0</v>
      </c>
      <c r="Q17" s="169" t="s">
        <v>105</v>
      </c>
      <c r="R17" s="169"/>
      <c r="S17" s="169"/>
      <c r="T17" s="71">
        <f>IF(T16&gt;V16,2,IF(T16+V16=0,0,IF(V16=T16,1,0)))</f>
        <v>2</v>
      </c>
      <c r="U17" s="73" t="s">
        <v>83</v>
      </c>
      <c r="V17" s="71">
        <f>IF(T16&lt;V16,2,IF(T16+V16=0,0,IF(T16=V16,1,0)))</f>
        <v>0</v>
      </c>
      <c r="W17" s="71">
        <f>IF(W16&gt;Y16,2,IF(W16+Y16=0,0,IF(Y16=W16,1,0)))</f>
        <v>2</v>
      </c>
      <c r="X17" s="73" t="s">
        <v>83</v>
      </c>
      <c r="Y17" s="71">
        <f>IF(W16&lt;Y16,2,IF(W16+Y16=0,0,IF(W16=Y16,1,0)))</f>
        <v>0</v>
      </c>
      <c r="Z17" s="71">
        <f>IF(Z16&gt;AB16,2,IF(Z16+AB16=0,0,IF(AB16=Z16,1,0)))</f>
        <v>0</v>
      </c>
      <c r="AA17" s="73" t="s">
        <v>83</v>
      </c>
      <c r="AB17" s="71">
        <f>IF(Z16&lt;AB16,2,IF(Z16+AB16=0,0,IF(Z16=AB16,1,0)))</f>
        <v>2</v>
      </c>
      <c r="AC17" s="71">
        <f>IF(AC16&gt;AE16,2,IF(AC16+AE16=0,0,IF(AE16=AC16,1,0)))</f>
        <v>2</v>
      </c>
      <c r="AD17" s="73" t="s">
        <v>83</v>
      </c>
      <c r="AE17" s="71">
        <f>IF(AC16&lt;AE16,2,IF(AC16+AE16=0,0,IF(AC16=AE16,1,0)))</f>
        <v>0</v>
      </c>
      <c r="AF17" s="71">
        <f>IF(AF16&gt;AH16,2,IF(AF16+AH16=0,0,IF(AH16=AF16,1,0)))</f>
        <v>2</v>
      </c>
      <c r="AG17" s="73" t="s">
        <v>83</v>
      </c>
      <c r="AH17" s="71">
        <f>IF(AF16&lt;AH16,2,IF(AF16+AH16=0,0,IF(AF16=AH16,1,0)))</f>
        <v>0</v>
      </c>
      <c r="AI17" s="71">
        <f>IF(AI16&gt;AK16,2,IF(AI16+AK16=0,0,IF(AK16=AI16,1,0)))</f>
        <v>2</v>
      </c>
      <c r="AJ17" s="73" t="s">
        <v>83</v>
      </c>
      <c r="AK17" s="71">
        <f>IF(AI16&lt;AK16,2,IF(AI16+AK16=0,0,IF(AI16=AK16,1,0)))</f>
        <v>0</v>
      </c>
      <c r="AL17" s="71">
        <f>IF(AL16&gt;AN16,2,IF(AL16+AN16=0,0,IF(AN16=AL16,1,0)))</f>
        <v>2</v>
      </c>
      <c r="AM17" s="73" t="s">
        <v>83</v>
      </c>
      <c r="AN17" s="71">
        <f>IF(AL16&lt;AN16,2,IF(AL16+AN16=0,0,IF(AL16=AN16,1,0)))</f>
        <v>0</v>
      </c>
      <c r="AO17" s="71">
        <f>IF(AO16&gt;AQ16,2,IF(AO16+AQ16=0,0,IF(AQ16=AO16,1,0)))</f>
        <v>0</v>
      </c>
      <c r="AP17" s="73" t="s">
        <v>83</v>
      </c>
      <c r="AQ17" s="71">
        <f>IF(AO16&lt;AQ16,2,IF(AO16+AQ16=0,0,IF(AO16=AQ16,1,0)))</f>
        <v>2</v>
      </c>
      <c r="AR17" s="71">
        <f>IF(AR16&gt;AT16,2,IF(AR16+AT16=0,0,IF(AT16=AR16,1,0)))</f>
        <v>2</v>
      </c>
      <c r="AS17" s="73" t="s">
        <v>83</v>
      </c>
      <c r="AT17" s="71">
        <f>IF(AR16&lt;AT16,2,IF(AR16+AT16=0,0,IF(AR16=AT16,1,0)))</f>
        <v>0</v>
      </c>
      <c r="AU17" s="71">
        <f>IF(AU16&gt;AW16,2,IF(AU16+AW16=0,0,IF(AW16=AU16,1,0)))</f>
        <v>1</v>
      </c>
      <c r="AV17" s="73" t="s">
        <v>83</v>
      </c>
      <c r="AW17" s="71">
        <f>IF(AU16&lt;AW16,2,IF(AU16+AW16=0,0,IF(AU16=AW16,1,0)))</f>
        <v>1</v>
      </c>
      <c r="AX17" s="71">
        <f>IF(AX16&gt;AZ16,2,IF(AX16+AZ16=0,0,IF(AZ16=AX16,1,0)))</f>
        <v>0</v>
      </c>
      <c r="AY17" s="73" t="s">
        <v>83</v>
      </c>
      <c r="AZ17" s="71">
        <f>IF(AX16&lt;AZ16,2,IF(AX16+AZ16=0,0,IF(AX16=AZ16,1,0)))</f>
        <v>0</v>
      </c>
      <c r="BA17" s="71">
        <f>IF(BA16&gt;BC16,2,IF(BA16+BC16=0,0,IF(BC16=BA16,1,0)))</f>
        <v>2</v>
      </c>
      <c r="BB17" s="73" t="s">
        <v>83</v>
      </c>
      <c r="BC17" s="71">
        <f>IF(BA16&lt;BC16,2,IF(BA16+BC16=0,0,IF(BA16=BC16,1,0)))</f>
        <v>0</v>
      </c>
      <c r="BD17" s="170">
        <f>BD16-BF16</f>
        <v>86</v>
      </c>
      <c r="BE17" s="170"/>
      <c r="BF17" s="170">
        <f t="shared" si="0"/>
        <v>5</v>
      </c>
      <c r="BG17" s="171">
        <f>BG16-BI16</f>
        <v>22</v>
      </c>
      <c r="BH17" s="171"/>
      <c r="BI17" s="171"/>
      <c r="BJ17" s="168"/>
      <c r="BK17" s="2"/>
    </row>
    <row r="18" spans="1:67" s="70" customFormat="1" ht="11.25" customHeight="1">
      <c r="A18" s="166" t="str">
        <f>'SpPl. Herren'!K4</f>
        <v>BVS Tempelhof-Schö.</v>
      </c>
      <c r="B18" s="63">
        <f>'SpPl. Herren'!AH159</f>
        <v>15</v>
      </c>
      <c r="C18" s="76" t="s">
        <v>83</v>
      </c>
      <c r="D18" s="63">
        <f>'SpPl. Herren'!AE159</f>
        <v>12</v>
      </c>
      <c r="E18" s="63">
        <f>'SpPl. Herren'!AH73</f>
        <v>19</v>
      </c>
      <c r="F18" s="80" t="s">
        <v>83</v>
      </c>
      <c r="G18" s="63">
        <f>'SpPl. Herren'!AE73</f>
        <v>19</v>
      </c>
      <c r="H18" s="63">
        <f>'SpPl. Herren'!AH148</f>
        <v>17</v>
      </c>
      <c r="I18" s="76" t="s">
        <v>83</v>
      </c>
      <c r="J18" s="63">
        <f>'SpPl. Herren'!AE148</f>
        <v>18</v>
      </c>
      <c r="K18" s="63">
        <f>'SpPl. Herren'!AH64</f>
        <v>19</v>
      </c>
      <c r="L18" s="80" t="s">
        <v>83</v>
      </c>
      <c r="M18" s="63">
        <f>'SpPl. Herren'!AE64</f>
        <v>10</v>
      </c>
      <c r="N18" s="63">
        <f>'SpPl. Herren'!AH137</f>
        <v>18</v>
      </c>
      <c r="O18" s="80" t="s">
        <v>83</v>
      </c>
      <c r="P18" s="63">
        <f>'SpPl. Herren'!AE137</f>
        <v>13</v>
      </c>
      <c r="Q18" s="63">
        <f>'SpPl. Herren'!AH55</f>
        <v>6</v>
      </c>
      <c r="R18" s="80" t="s">
        <v>83</v>
      </c>
      <c r="S18" s="63">
        <f>'SpPl. Herren'!AE55</f>
        <v>14</v>
      </c>
      <c r="T18" s="167" t="s">
        <v>107</v>
      </c>
      <c r="U18" s="167"/>
      <c r="V18" s="167"/>
      <c r="W18" s="63">
        <f>'SpPl. Herren'!AE45</f>
        <v>10</v>
      </c>
      <c r="X18" s="65" t="s">
        <v>83</v>
      </c>
      <c r="Y18" s="63">
        <f>'SpPl. Herren'!AH45</f>
        <v>0</v>
      </c>
      <c r="Z18" s="63">
        <f>'SpPl. Herren'!AE117</f>
        <v>20</v>
      </c>
      <c r="AA18" s="65" t="s">
        <v>83</v>
      </c>
      <c r="AB18" s="63">
        <f>'SpPl. Herren'!AH117</f>
        <v>13</v>
      </c>
      <c r="AC18" s="63">
        <f>'SpPl. Herren'!AE34</f>
        <v>15</v>
      </c>
      <c r="AD18" s="65" t="s">
        <v>83</v>
      </c>
      <c r="AE18" s="63">
        <f>'SpPl. Herren'!AH34</f>
        <v>13</v>
      </c>
      <c r="AF18" s="63">
        <f>'SpPl. Herren'!AE108</f>
        <v>19</v>
      </c>
      <c r="AG18" s="65" t="s">
        <v>83</v>
      </c>
      <c r="AH18" s="63">
        <f>'SpPl. Herren'!AH108</f>
        <v>19</v>
      </c>
      <c r="AI18" s="63">
        <f>'SpPl. Herren'!AE23</f>
        <v>17</v>
      </c>
      <c r="AJ18" s="65" t="s">
        <v>83</v>
      </c>
      <c r="AK18" s="63">
        <f>'SpPl. Herren'!AH23</f>
        <v>17</v>
      </c>
      <c r="AL18" s="63">
        <f>'SpPl. Herren'!AE192</f>
        <v>17</v>
      </c>
      <c r="AM18" s="65" t="s">
        <v>83</v>
      </c>
      <c r="AN18" s="63">
        <f>'SpPl. Herren'!AH192</f>
        <v>12</v>
      </c>
      <c r="AO18" s="63">
        <f>'SpPl. Herren'!AE100</f>
        <v>20</v>
      </c>
      <c r="AP18" s="65" t="s">
        <v>83</v>
      </c>
      <c r="AQ18" s="63">
        <f>'SpPl. Herren'!AH100</f>
        <v>12</v>
      </c>
      <c r="AR18" s="63">
        <f>'SpPl. Herren'!AE181</f>
        <v>19</v>
      </c>
      <c r="AS18" s="65" t="s">
        <v>83</v>
      </c>
      <c r="AT18" s="63">
        <f>'SpPl. Herren'!AH181</f>
        <v>9</v>
      </c>
      <c r="AU18" s="63">
        <f>'SpPl. Herren'!AE91</f>
        <v>17</v>
      </c>
      <c r="AV18" s="65" t="s">
        <v>83</v>
      </c>
      <c r="AW18" s="63">
        <f>'SpPl. Herren'!AH91</f>
        <v>11</v>
      </c>
      <c r="AX18" s="63">
        <f>'SpPl. Herren'!AE170</f>
        <v>0</v>
      </c>
      <c r="AY18" s="65" t="s">
        <v>83</v>
      </c>
      <c r="AZ18" s="63">
        <f>'SpPl. Herren'!AH170</f>
        <v>0</v>
      </c>
      <c r="BA18" s="63">
        <f>'SpPl. Herren'!AE82</f>
        <v>16</v>
      </c>
      <c r="BB18" s="65" t="s">
        <v>83</v>
      </c>
      <c r="BC18" s="63">
        <f>'SpPl. Herren'!AH82</f>
        <v>11</v>
      </c>
      <c r="BD18" s="66">
        <f>SUM(BA18,AX18,AU18,AR18,AO18,AL18,AI18,AF18,AC18,Z18,W18,T18,Q18,N18,K18,H18,E18,B18)</f>
        <v>264</v>
      </c>
      <c r="BE18" s="67" t="s">
        <v>83</v>
      </c>
      <c r="BF18" s="77">
        <f t="shared" si="0"/>
        <v>203</v>
      </c>
      <c r="BG18" s="68">
        <f>SUM(B19,E19,H19,K19,N19,Q19,T19,W19,Z19,AC19,AF19,AI19,AL19,AO19,AR19,AU19,AX19,BA19)</f>
        <v>25</v>
      </c>
      <c r="BH18" s="67" t="s">
        <v>83</v>
      </c>
      <c r="BI18" s="69">
        <f>SUM(D19,G19,J19,M19,P19,S19,V19,Y19,AB19,AE19,AH19,AK19,AN19,AQ19,AT19,AW19,AZ19,BC19)</f>
        <v>7</v>
      </c>
      <c r="BJ18" s="168" t="s">
        <v>112</v>
      </c>
      <c r="BM18" s="83"/>
      <c r="BN18" s="84"/>
      <c r="BO18" s="83"/>
    </row>
    <row r="19" spans="1:62" s="74" customFormat="1" ht="11.25" customHeight="1">
      <c r="A19" s="166"/>
      <c r="B19" s="71">
        <f>IF(B18&gt;D18,2,IF(B18+D18=0,0,IF(D18=B18,1,0)))</f>
        <v>2</v>
      </c>
      <c r="C19" s="79" t="s">
        <v>83</v>
      </c>
      <c r="D19" s="71">
        <f>IF(D18&gt;B18,2,IF(D18+B18=0,0,IF(B18=D18,1,0)))</f>
        <v>0</v>
      </c>
      <c r="E19" s="71">
        <f>IF(E18&gt;G18,2,IF(E18+G18=0,0,IF(G18=E18,1,0)))</f>
        <v>1</v>
      </c>
      <c r="F19" s="81" t="s">
        <v>83</v>
      </c>
      <c r="G19" s="71">
        <f>IF(G18&gt;E18,2,IF(G18+E18=0,0,IF(E18=G18,1,0)))</f>
        <v>1</v>
      </c>
      <c r="H19" s="71">
        <f>IF(H18&gt;J18,2,IF(H18+J18=0,0,IF(J18=H18,1,0)))</f>
        <v>0</v>
      </c>
      <c r="I19" s="79" t="s">
        <v>83</v>
      </c>
      <c r="J19" s="71">
        <f>IF(J18&gt;H18,2,IF(J18+H18=0,0,IF(H18=J18,1,0)))</f>
        <v>2</v>
      </c>
      <c r="K19" s="71">
        <f>IF(K18&gt;M18,2,IF(K18+M18=0,0,IF(M18=K18,1,0)))</f>
        <v>2</v>
      </c>
      <c r="L19" s="81" t="s">
        <v>83</v>
      </c>
      <c r="M19" s="71">
        <f>IF(M18&gt;K18,2,IF(M18+K18=0,0,IF(K18=M18,1,0)))</f>
        <v>0</v>
      </c>
      <c r="N19" s="71">
        <f>IF(N18&gt;P18,2,IF(N18+P18=0,0,IF(P18=N18,1,0)))</f>
        <v>2</v>
      </c>
      <c r="O19" s="81" t="s">
        <v>83</v>
      </c>
      <c r="P19" s="71">
        <f>IF(P18&gt;N18,2,IF(P18+N18=0,0,IF(N18=P18,1,0)))</f>
        <v>0</v>
      </c>
      <c r="Q19" s="71">
        <f>IF(Q18&gt;S18,2,IF(Q18+S18=0,0,IF(S18=Q18,1,0)))</f>
        <v>0</v>
      </c>
      <c r="R19" s="81" t="s">
        <v>83</v>
      </c>
      <c r="S19" s="71">
        <f>IF(S18&gt;Q18,2,IF(S18+Q18=0,0,IF(Q18=S18,1,0)))</f>
        <v>2</v>
      </c>
      <c r="T19" s="169" t="s">
        <v>105</v>
      </c>
      <c r="U19" s="169"/>
      <c r="V19" s="169"/>
      <c r="W19" s="71">
        <f>IF(W18&gt;Y18,2,IF(W18+Y18=0,0,IF(Y18=W18,1,0)))</f>
        <v>2</v>
      </c>
      <c r="X19" s="73" t="s">
        <v>83</v>
      </c>
      <c r="Y19" s="71">
        <f>IF(W18&lt;Y18,2,IF(W18+Y18=0,0,IF(W18=Y18,1,0)))</f>
        <v>0</v>
      </c>
      <c r="Z19" s="71">
        <f>IF(Z18&gt;AB18,2,IF(Z18+AB18=0,0,IF(AB18=Z18,1,0)))</f>
        <v>2</v>
      </c>
      <c r="AA19" s="73" t="s">
        <v>83</v>
      </c>
      <c r="AB19" s="71">
        <f>IF(Z18&lt;AB18,2,IF(Z18+AB18=0,0,IF(Z18=AB18,1,0)))</f>
        <v>0</v>
      </c>
      <c r="AC19" s="71">
        <f>IF(AC18&gt;AE18,2,IF(AC18+AE18=0,0,IF(AE18=AC18,1,0)))</f>
        <v>2</v>
      </c>
      <c r="AD19" s="73" t="s">
        <v>83</v>
      </c>
      <c r="AE19" s="71">
        <f>IF(AC18&lt;AE18,2,IF(AC18+AE18=0,0,IF(AC18=AE18,1,0)))</f>
        <v>0</v>
      </c>
      <c r="AF19" s="71">
        <f>IF(AF18&gt;AH18,2,IF(AF18+AH18=0,0,IF(AH18=AF18,1,0)))</f>
        <v>1</v>
      </c>
      <c r="AG19" s="73" t="s">
        <v>83</v>
      </c>
      <c r="AH19" s="71">
        <f>IF(AF18&lt;AH18,2,IF(AF18+AH18=0,0,IF(AF18=AH18,1,0)))</f>
        <v>1</v>
      </c>
      <c r="AI19" s="71">
        <f>IF(AI18&gt;AK18,2,IF(AI18+AK18=0,0,IF(AK18=AI18,1,0)))</f>
        <v>1</v>
      </c>
      <c r="AJ19" s="73" t="s">
        <v>83</v>
      </c>
      <c r="AK19" s="71">
        <f>IF(AI18&lt;AK18,2,IF(AI18+AK18=0,0,IF(AI18=AK18,1,0)))</f>
        <v>1</v>
      </c>
      <c r="AL19" s="71">
        <f>IF(AL18&gt;AN18,2,IF(AL18+AN18=0,0,IF(AN18=AL18,1,0)))</f>
        <v>2</v>
      </c>
      <c r="AM19" s="73" t="s">
        <v>83</v>
      </c>
      <c r="AN19" s="71">
        <f>IF(AL18&lt;AN18,2,IF(AL18+AN18=0,0,IF(AL18=AN18,1,0)))</f>
        <v>0</v>
      </c>
      <c r="AO19" s="71">
        <f>IF(AO18&gt;AQ18,2,IF(AO18+AQ18=0,0,IF(AQ18=AO18,1,0)))</f>
        <v>2</v>
      </c>
      <c r="AP19" s="73" t="s">
        <v>83</v>
      </c>
      <c r="AQ19" s="71">
        <f>IF(AO18&lt;AQ18,2,IF(AO18+AQ18=0,0,IF(AO18=AQ18,1,0)))</f>
        <v>0</v>
      </c>
      <c r="AR19" s="71">
        <f>IF(AR18&gt;AT18,2,IF(AR18+AT18=0,0,IF(AT18=AR18,1,0)))</f>
        <v>2</v>
      </c>
      <c r="AS19" s="73" t="s">
        <v>83</v>
      </c>
      <c r="AT19" s="71">
        <f>IF(AR18&lt;AT18,2,IF(AR18+AT18=0,0,IF(AR18=AT18,1,0)))</f>
        <v>0</v>
      </c>
      <c r="AU19" s="71">
        <f>IF(AU18&gt;AW18,2,IF(AU18+AW18=0,0,IF(AW18=AU18,1,0)))</f>
        <v>2</v>
      </c>
      <c r="AV19" s="73" t="s">
        <v>83</v>
      </c>
      <c r="AW19" s="71">
        <f>IF(AU18&lt;AW18,2,IF(AU18+AW18=0,0,IF(AU18=AW18,1,0)))</f>
        <v>0</v>
      </c>
      <c r="AX19" s="71">
        <f>IF(AX18&gt;AZ18,2,IF(AX18+AZ18=0,0,IF(AZ18=AX18,1,0)))</f>
        <v>0</v>
      </c>
      <c r="AY19" s="73" t="s">
        <v>83</v>
      </c>
      <c r="AZ19" s="71">
        <f>IF(AX18&lt;AZ18,2,IF(AX18+AZ18=0,0,IF(AX18=AZ18,1,0)))</f>
        <v>0</v>
      </c>
      <c r="BA19" s="71">
        <f>IF(BA18&gt;BC18,2,IF(BA18+BC18=0,0,IF(BC18=BA18,1,0)))</f>
        <v>2</v>
      </c>
      <c r="BB19" s="73" t="s">
        <v>83</v>
      </c>
      <c r="BC19" s="71">
        <f>IF(BA18&lt;BC18,2,IF(BA18+BC18=0,0,IF(BA18=BC18,1,0)))</f>
        <v>0</v>
      </c>
      <c r="BD19" s="170">
        <f>BD18-BF18</f>
        <v>61</v>
      </c>
      <c r="BE19" s="170"/>
      <c r="BF19" s="170">
        <f t="shared" si="0"/>
        <v>7</v>
      </c>
      <c r="BG19" s="171">
        <f>BG18-BI18</f>
        <v>18</v>
      </c>
      <c r="BH19" s="171"/>
      <c r="BI19" s="171"/>
      <c r="BJ19" s="168"/>
    </row>
    <row r="20" spans="1:62" s="70" customFormat="1" ht="11.25" customHeight="1">
      <c r="A20" s="166" t="str">
        <f>'SpPl. Herren'!K5</f>
        <v>BSC Kelsterbach</v>
      </c>
      <c r="B20" s="63">
        <f>'SpPl. Herren'!AH72</f>
        <v>0</v>
      </c>
      <c r="C20" s="76" t="s">
        <v>83</v>
      </c>
      <c r="D20" s="63">
        <f>'SpPl. Herren'!AE72</f>
        <v>10</v>
      </c>
      <c r="E20" s="63">
        <f>'SpPl. Herren'!AH149</f>
        <v>0</v>
      </c>
      <c r="F20" s="80" t="s">
        <v>83</v>
      </c>
      <c r="G20" s="63">
        <f>'SpPl. Herren'!AE149</f>
        <v>10</v>
      </c>
      <c r="H20" s="63">
        <f>'SpPl. Herren'!AH63</f>
        <v>0</v>
      </c>
      <c r="I20" s="76" t="s">
        <v>83</v>
      </c>
      <c r="J20" s="63">
        <f>'SpPl. Herren'!AE63</f>
        <v>10</v>
      </c>
      <c r="K20" s="63">
        <f>'SpPl. Herren'!AH138</f>
        <v>0</v>
      </c>
      <c r="L20" s="80" t="s">
        <v>83</v>
      </c>
      <c r="M20" s="63">
        <f>'SpPl. Herren'!AE138</f>
        <v>10</v>
      </c>
      <c r="N20" s="63">
        <f>'SpPl. Herren'!AH54</f>
        <v>0</v>
      </c>
      <c r="O20" s="80" t="s">
        <v>83</v>
      </c>
      <c r="P20" s="63">
        <f>'SpPl. Herren'!AE54</f>
        <v>10</v>
      </c>
      <c r="Q20" s="63">
        <f>'SpPl. Herren'!AH127</f>
        <v>0</v>
      </c>
      <c r="R20" s="80" t="s">
        <v>83</v>
      </c>
      <c r="S20" s="63">
        <f>'SpPl. Herren'!AE127</f>
        <v>10</v>
      </c>
      <c r="T20" s="63">
        <f>'SpPl. Herren'!AH45</f>
        <v>0</v>
      </c>
      <c r="U20" s="80" t="s">
        <v>83</v>
      </c>
      <c r="V20" s="63">
        <f>'SpPl. Herren'!AE45</f>
        <v>10</v>
      </c>
      <c r="W20" s="167" t="s">
        <v>107</v>
      </c>
      <c r="X20" s="167"/>
      <c r="Y20" s="167"/>
      <c r="Z20" s="63">
        <f>'SpPl. Herren'!AE35</f>
        <v>0</v>
      </c>
      <c r="AA20" s="65" t="s">
        <v>83</v>
      </c>
      <c r="AB20" s="63">
        <f>'SpPl. Herren'!AH35</f>
        <v>10</v>
      </c>
      <c r="AC20" s="63">
        <f>'SpPl. Herren'!AE107</f>
        <v>0</v>
      </c>
      <c r="AD20" s="65" t="s">
        <v>83</v>
      </c>
      <c r="AE20" s="63">
        <f>'SpPl. Herren'!AH107</f>
        <v>10</v>
      </c>
      <c r="AF20" s="63">
        <f>'SpPl. Herren'!AE24</f>
        <v>0</v>
      </c>
      <c r="AG20" s="65" t="s">
        <v>83</v>
      </c>
      <c r="AH20" s="63">
        <f>'SpPl. Herren'!AH24</f>
        <v>10</v>
      </c>
      <c r="AI20" s="63">
        <f>'SpPl. Herren'!AE193</f>
        <v>0</v>
      </c>
      <c r="AJ20" s="65" t="s">
        <v>83</v>
      </c>
      <c r="AK20" s="63">
        <f>'SpPl. Herren'!AH193</f>
        <v>10</v>
      </c>
      <c r="AL20" s="63">
        <f>'SpPl. Herren'!AE99</f>
        <v>0</v>
      </c>
      <c r="AM20" s="65" t="s">
        <v>83</v>
      </c>
      <c r="AN20" s="63">
        <f>'SpPl. Herren'!AH99</f>
        <v>10</v>
      </c>
      <c r="AO20" s="63">
        <f>'SpPl. Herren'!AE182</f>
        <v>0</v>
      </c>
      <c r="AP20" s="65" t="s">
        <v>83</v>
      </c>
      <c r="AQ20" s="63">
        <f>'SpPl. Herren'!AH182</f>
        <v>10</v>
      </c>
      <c r="AR20" s="63">
        <f>'SpPl. Herren'!AE90</f>
        <v>0</v>
      </c>
      <c r="AS20" s="65" t="s">
        <v>83</v>
      </c>
      <c r="AT20" s="63">
        <f>'SpPl. Herren'!AH90</f>
        <v>10</v>
      </c>
      <c r="AU20" s="63">
        <f>'SpPl. Herren'!AE171</f>
        <v>0</v>
      </c>
      <c r="AV20" s="65" t="s">
        <v>83</v>
      </c>
      <c r="AW20" s="63">
        <f>'SpPl. Herren'!AH171</f>
        <v>10</v>
      </c>
      <c r="AX20" s="63">
        <f>'SpPl. Herren'!AE81</f>
        <v>0</v>
      </c>
      <c r="AY20" s="65" t="s">
        <v>83</v>
      </c>
      <c r="AZ20" s="63">
        <f>'SpPl. Herren'!AH81</f>
        <v>0</v>
      </c>
      <c r="BA20" s="63">
        <f>'SpPl. Herren'!AE160</f>
        <v>0</v>
      </c>
      <c r="BB20" s="65" t="s">
        <v>83</v>
      </c>
      <c r="BC20" s="63">
        <f>'SpPl. Herren'!AH160</f>
        <v>10</v>
      </c>
      <c r="BD20" s="66">
        <f>SUM(BA20,AX20,AU20,AR20,AO20,AL20,AI20,AF20,AC20,Z20,W20,T20,Q20,N20,K20,H20,E20,B20)</f>
        <v>0</v>
      </c>
      <c r="BE20" s="67" t="s">
        <v>83</v>
      </c>
      <c r="BF20" s="77">
        <f t="shared" si="0"/>
        <v>160</v>
      </c>
      <c r="BG20" s="68">
        <f>SUM(B21,E21,H21,K21,N21,Q21,T21,W21,Z21,AC21,AF21,AI21,AL21,AO21,AR21,AU21,AX21,BA21)</f>
        <v>0</v>
      </c>
      <c r="BH20" s="67" t="s">
        <v>83</v>
      </c>
      <c r="BI20" s="69">
        <f>SUM(D21,G21,J21,M21,P21,S21,V21,Y21,AB21,AE21,AH21,AK21,AN21,AQ21,AT21,AW21,AZ21,BC21)</f>
        <v>32</v>
      </c>
      <c r="BJ20" s="172">
        <v>17</v>
      </c>
    </row>
    <row r="21" spans="1:62" s="74" customFormat="1" ht="11.25" customHeight="1">
      <c r="A21" s="166"/>
      <c r="B21" s="71">
        <f>IF(B20&gt;D20,2,IF(B20+D20=0,0,IF(D20=B20,1,0)))</f>
        <v>0</v>
      </c>
      <c r="C21" s="79" t="s">
        <v>83</v>
      </c>
      <c r="D21" s="71">
        <f>IF(D20&gt;B20,2,IF(D20+B20=0,0,IF(B20=D20,1,0)))</f>
        <v>2</v>
      </c>
      <c r="E21" s="71">
        <f>IF(E20&gt;G20,2,IF(E20+G20=0,0,IF(G20=E20,1,0)))</f>
        <v>0</v>
      </c>
      <c r="F21" s="81" t="s">
        <v>83</v>
      </c>
      <c r="G21" s="71">
        <f>IF(G20&gt;E20,2,IF(G20+E20=0,0,IF(E20=G20,1,0)))</f>
        <v>2</v>
      </c>
      <c r="H21" s="71">
        <f>IF(H20&gt;J20,2,IF(H20+J20=0,0,IF(J20=H20,1,0)))</f>
        <v>0</v>
      </c>
      <c r="I21" s="79" t="s">
        <v>83</v>
      </c>
      <c r="J21" s="71">
        <f>IF(J20&gt;H20,2,IF(J20+H20=0,0,IF(H20=J20,1,0)))</f>
        <v>2</v>
      </c>
      <c r="K21" s="71">
        <f>IF(K20&gt;M20,2,IF(K20+M20=0,0,IF(M20=K20,1,0)))</f>
        <v>0</v>
      </c>
      <c r="L21" s="81" t="s">
        <v>83</v>
      </c>
      <c r="M21" s="71">
        <f>IF(M20&gt;K20,2,IF(M20+K20=0,0,IF(K20=M20,1,0)))</f>
        <v>2</v>
      </c>
      <c r="N21" s="71">
        <f>IF(N20&gt;P20,2,IF(N20+P20=0,0,IF(P20=N20,1,0)))</f>
        <v>0</v>
      </c>
      <c r="O21" s="81" t="s">
        <v>83</v>
      </c>
      <c r="P21" s="71">
        <f>IF(P20&gt;N20,2,IF(P20+N20=0,0,IF(N20=P20,1,0)))</f>
        <v>2</v>
      </c>
      <c r="Q21" s="71">
        <f>IF(Q20&gt;S20,2,IF(Q20+S20=0,0,IF(S20=Q20,1,0)))</f>
        <v>0</v>
      </c>
      <c r="R21" s="81" t="s">
        <v>83</v>
      </c>
      <c r="S21" s="71">
        <f>IF(S20&gt;Q20,2,IF(S20+Q20=0,0,IF(Q20=S20,1,0)))</f>
        <v>2</v>
      </c>
      <c r="T21" s="71">
        <f>IF(T20&gt;V20,2,IF(T20+V20=0,0,IF(V20=T20,1,0)))</f>
        <v>0</v>
      </c>
      <c r="U21" s="81" t="s">
        <v>83</v>
      </c>
      <c r="V21" s="71">
        <f>IF(V20&gt;T20,2,IF(V20+T20=0,0,IF(T20=V20,1,0)))</f>
        <v>2</v>
      </c>
      <c r="W21" s="169" t="s">
        <v>105</v>
      </c>
      <c r="X21" s="169"/>
      <c r="Y21" s="169"/>
      <c r="Z21" s="71">
        <f>IF(Z20&gt;AB20,2,IF(Z20+AB20=0,0,IF(AB20=Z20,1,0)))</f>
        <v>0</v>
      </c>
      <c r="AA21" s="73" t="s">
        <v>83</v>
      </c>
      <c r="AB21" s="71">
        <f>IF(Z20&lt;AB20,2,IF(Z20+AB20=0,0,IF(Z20=AB20,1,0)))</f>
        <v>2</v>
      </c>
      <c r="AC21" s="71">
        <f>IF(AC20&gt;AE20,2,IF(AC20+AE20=0,0,IF(AE20=AC20,1,0)))</f>
        <v>0</v>
      </c>
      <c r="AD21" s="73" t="s">
        <v>83</v>
      </c>
      <c r="AE21" s="71">
        <f>IF(AC20&lt;AE20,2,IF(AC20+AE20=0,0,IF(AC20=AE20,1,0)))</f>
        <v>2</v>
      </c>
      <c r="AF21" s="71">
        <f>IF(AF20&gt;AH20,2,IF(AF20+AH20=0,0,IF(AH20=AF20,1,0)))</f>
        <v>0</v>
      </c>
      <c r="AG21" s="73" t="s">
        <v>83</v>
      </c>
      <c r="AH21" s="71">
        <f>IF(AF20&lt;AH20,2,IF(AF20+AH20=0,0,IF(AF20=AH20,1,0)))</f>
        <v>2</v>
      </c>
      <c r="AI21" s="71">
        <f>IF(AI20&gt;AK20,2,IF(AI20+AK20=0,0,IF(AK20=AI20,1,0)))</f>
        <v>0</v>
      </c>
      <c r="AJ21" s="73" t="s">
        <v>83</v>
      </c>
      <c r="AK21" s="71">
        <f>IF(AI20&lt;AK20,2,IF(AI20+AK20=0,0,IF(AI20=AK20,1,0)))</f>
        <v>2</v>
      </c>
      <c r="AL21" s="71">
        <f>IF(AL20&gt;AN20,2,IF(AL20+AN20=0,0,IF(AN20=AL20,1,0)))</f>
        <v>0</v>
      </c>
      <c r="AM21" s="73" t="s">
        <v>83</v>
      </c>
      <c r="AN21" s="71">
        <f>IF(AL20&lt;AN20,2,IF(AL20+AN20=0,0,IF(AL20=AN20,1,0)))</f>
        <v>2</v>
      </c>
      <c r="AO21" s="71">
        <f>IF(AO20&gt;AQ20,2,IF(AO20+AQ20=0,0,IF(AQ20=AO20,1,0)))</f>
        <v>0</v>
      </c>
      <c r="AP21" s="73" t="s">
        <v>83</v>
      </c>
      <c r="AQ21" s="71">
        <f>IF(AO20&lt;AQ20,2,IF(AO20+AQ20=0,0,IF(AO20=AQ20,1,0)))</f>
        <v>2</v>
      </c>
      <c r="AR21" s="71">
        <f>IF(AR20&gt;AT20,2,IF(AR20+AT20=0,0,IF(AT20=AR20,1,0)))</f>
        <v>0</v>
      </c>
      <c r="AS21" s="73" t="s">
        <v>83</v>
      </c>
      <c r="AT21" s="71">
        <f>IF(AR20&lt;AT20,2,IF(AR20+AT20=0,0,IF(AR20=AT20,1,0)))</f>
        <v>2</v>
      </c>
      <c r="AU21" s="71">
        <f>IF(AU20&gt;AW20,2,IF(AU20+AW20=0,0,IF(AW20=AU20,1,0)))</f>
        <v>0</v>
      </c>
      <c r="AV21" s="73" t="s">
        <v>83</v>
      </c>
      <c r="AW21" s="71">
        <f>IF(AU20&lt;AW20,2,IF(AU20+AW20=0,0,IF(AU20=AW20,1,0)))</f>
        <v>2</v>
      </c>
      <c r="AX21" s="71">
        <f>IF(AX20&gt;AZ20,2,IF(AX20+AZ20=0,0,IF(AZ20=AX20,1,0)))</f>
        <v>0</v>
      </c>
      <c r="AY21" s="73" t="s">
        <v>83</v>
      </c>
      <c r="AZ21" s="71">
        <f>IF(AX20&lt;AZ20,2,IF(AX20+AZ20=0,0,IF(AX20=AZ20,1,0)))</f>
        <v>0</v>
      </c>
      <c r="BA21" s="71">
        <f>IF(BA20&gt;BC20,2,IF(BA20+BC20=0,0,IF(BC20=BA20,1,0)))</f>
        <v>0</v>
      </c>
      <c r="BB21" s="73" t="s">
        <v>83</v>
      </c>
      <c r="BC21" s="71">
        <f>IF(BA20&lt;BC20,2,IF(BA20+BC20=0,0,IF(BA20=BC20,1,0)))</f>
        <v>2</v>
      </c>
      <c r="BD21" s="170">
        <f>BD20-BF20</f>
        <v>-160</v>
      </c>
      <c r="BE21" s="170"/>
      <c r="BF21" s="170">
        <f t="shared" si="0"/>
        <v>32</v>
      </c>
      <c r="BG21" s="171">
        <f>BG20-BI20</f>
        <v>-32</v>
      </c>
      <c r="BH21" s="171"/>
      <c r="BI21" s="171"/>
      <c r="BJ21" s="172"/>
    </row>
    <row r="22" spans="1:62" s="70" customFormat="1" ht="11.25" customHeight="1">
      <c r="A22" s="166" t="str">
        <f>'SpPl. Herren'!K6</f>
        <v>BSG Langenhaben</v>
      </c>
      <c r="B22" s="63">
        <f>'SpPl. Herren'!AH150</f>
        <v>16</v>
      </c>
      <c r="C22" s="76" t="s">
        <v>83</v>
      </c>
      <c r="D22" s="63">
        <f>'SpPl. Herren'!AE150</f>
        <v>17</v>
      </c>
      <c r="E22" s="63">
        <f>'SpPl. Herren'!AH62</f>
        <v>16</v>
      </c>
      <c r="F22" s="80" t="s">
        <v>83</v>
      </c>
      <c r="G22" s="63">
        <f>'SpPl. Herren'!AE62</f>
        <v>18</v>
      </c>
      <c r="H22" s="63">
        <f>'SpPl. Herren'!AH139</f>
        <v>18</v>
      </c>
      <c r="I22" s="76" t="s">
        <v>83</v>
      </c>
      <c r="J22" s="63">
        <f>'SpPl. Herren'!AE139</f>
        <v>15</v>
      </c>
      <c r="K22" s="63">
        <f>'SpPl. Herren'!AH53</f>
        <v>16</v>
      </c>
      <c r="L22" s="80" t="s">
        <v>83</v>
      </c>
      <c r="M22" s="63">
        <f>'SpPl. Herren'!AE53</f>
        <v>19</v>
      </c>
      <c r="N22" s="63">
        <f>'SpPl. Herren'!AH128</f>
        <v>12</v>
      </c>
      <c r="O22" s="80" t="s">
        <v>83</v>
      </c>
      <c r="P22" s="63">
        <f>'SpPl. Herren'!AE128</f>
        <v>22</v>
      </c>
      <c r="Q22" s="63">
        <f>'SpPl. Herren'!AH44</f>
        <v>15</v>
      </c>
      <c r="R22" s="80" t="s">
        <v>83</v>
      </c>
      <c r="S22" s="63">
        <f>'SpPl. Herren'!AE44</f>
        <v>13</v>
      </c>
      <c r="T22" s="63">
        <f>'SpPl. Herren'!AH117</f>
        <v>13</v>
      </c>
      <c r="U22" s="80" t="s">
        <v>83</v>
      </c>
      <c r="V22" s="63">
        <f>'SpPl. Herren'!AE117</f>
        <v>20</v>
      </c>
      <c r="W22" s="63">
        <f>'SpPl. Herren'!AH35</f>
        <v>10</v>
      </c>
      <c r="X22" s="80" t="s">
        <v>83</v>
      </c>
      <c r="Y22" s="63">
        <f>'SpPl. Herren'!AE35</f>
        <v>0</v>
      </c>
      <c r="Z22" s="167" t="s">
        <v>107</v>
      </c>
      <c r="AA22" s="167"/>
      <c r="AB22" s="167"/>
      <c r="AC22" s="63">
        <f>'SpPl. Herren'!AE25</f>
        <v>12</v>
      </c>
      <c r="AD22" s="65" t="s">
        <v>83</v>
      </c>
      <c r="AE22" s="63">
        <f>'SpPl. Herren'!AH25</f>
        <v>20</v>
      </c>
      <c r="AF22" s="63">
        <f>'SpPl. Herren'!AE194</f>
        <v>20</v>
      </c>
      <c r="AG22" s="65" t="s">
        <v>83</v>
      </c>
      <c r="AH22" s="63">
        <f>'SpPl. Herren'!AH194</f>
        <v>18</v>
      </c>
      <c r="AI22" s="63">
        <f>'SpPl. Herren'!AE98</f>
        <v>15</v>
      </c>
      <c r="AJ22" s="65" t="s">
        <v>83</v>
      </c>
      <c r="AK22" s="63">
        <f>'SpPl. Herren'!AH98</f>
        <v>15</v>
      </c>
      <c r="AL22" s="63">
        <f>'SpPl. Herren'!AE183</f>
        <v>17</v>
      </c>
      <c r="AM22" s="65" t="s">
        <v>83</v>
      </c>
      <c r="AN22" s="63">
        <f>'SpPl. Herren'!AH183</f>
        <v>16</v>
      </c>
      <c r="AO22" s="63">
        <f>'SpPl. Herren'!AE89</f>
        <v>17</v>
      </c>
      <c r="AP22" s="65" t="s">
        <v>83</v>
      </c>
      <c r="AQ22" s="63">
        <f>'SpPl. Herren'!AH89</f>
        <v>16</v>
      </c>
      <c r="AR22" s="63">
        <f>'SpPl. Herren'!AE172</f>
        <v>20</v>
      </c>
      <c r="AS22" s="65" t="s">
        <v>83</v>
      </c>
      <c r="AT22" s="63">
        <f>'SpPl. Herren'!AH172</f>
        <v>19</v>
      </c>
      <c r="AU22" s="63">
        <f>'SpPl. Herren'!AE80</f>
        <v>17</v>
      </c>
      <c r="AV22" s="65" t="s">
        <v>83</v>
      </c>
      <c r="AW22" s="63">
        <f>'SpPl. Herren'!AH80</f>
        <v>18</v>
      </c>
      <c r="AX22" s="63">
        <f>'SpPl. Herren'!AE161</f>
        <v>0</v>
      </c>
      <c r="AY22" s="65" t="s">
        <v>83</v>
      </c>
      <c r="AZ22" s="63">
        <f>'SpPl. Herren'!AH161</f>
        <v>0</v>
      </c>
      <c r="BA22" s="63">
        <f>'SpPl. Herren'!AE71</f>
        <v>13</v>
      </c>
      <c r="BB22" s="65" t="s">
        <v>83</v>
      </c>
      <c r="BC22" s="63">
        <f>'SpPl. Herren'!AH71</f>
        <v>21</v>
      </c>
      <c r="BD22" s="66">
        <f>SUM(BA22,AX22,AU22,AR22,AO22,AL22,AI22,AF22,AC22,Z22,W22,T22,Q22,N22,K22,H22,E22,B22)</f>
        <v>247</v>
      </c>
      <c r="BE22" s="67" t="s">
        <v>83</v>
      </c>
      <c r="BF22" s="77">
        <f t="shared" si="0"/>
        <v>267</v>
      </c>
      <c r="BG22" s="68">
        <f>SUM(B23,E23,H23,K23,N23,Q23,T23,W23,Z23,AC23,AF23,AI23,AL23,AO23,AR23,AU23,AX23,BA23)</f>
        <v>15</v>
      </c>
      <c r="BH22" s="67" t="s">
        <v>83</v>
      </c>
      <c r="BI22" s="69">
        <f>SUM(D23,G23,J23,M23,P23,S23,V23,Y23,AB23,AE23,AH23,AK23,AN23,AQ23,AT23,AW23,AZ23,BC23)</f>
        <v>17</v>
      </c>
      <c r="BJ22" s="168">
        <v>10</v>
      </c>
    </row>
    <row r="23" spans="1:62" s="74" customFormat="1" ht="11.25" customHeight="1">
      <c r="A23" s="166"/>
      <c r="B23" s="71">
        <f>IF(B22&gt;D22,2,IF(B22+D22=0,0,IF(D22=B22,1,0)))</f>
        <v>0</v>
      </c>
      <c r="C23" s="79" t="s">
        <v>83</v>
      </c>
      <c r="D23" s="71">
        <f>IF(D22&gt;B22,2,IF(D22+B22=0,0,IF(B22=D22,1,0)))</f>
        <v>2</v>
      </c>
      <c r="E23" s="71">
        <f>IF(E22&gt;G22,2,IF(E22+G22=0,0,IF(G22=E22,1,0)))</f>
        <v>0</v>
      </c>
      <c r="F23" s="81" t="s">
        <v>83</v>
      </c>
      <c r="G23" s="71">
        <f>IF(G22&gt;E22,2,IF(G22+E22=0,0,IF(E22=G22,1,0)))</f>
        <v>2</v>
      </c>
      <c r="H23" s="71">
        <f>IF(H22&gt;J22,2,IF(H22+J22=0,0,IF(J22=H22,1,0)))</f>
        <v>2</v>
      </c>
      <c r="I23" s="79" t="s">
        <v>83</v>
      </c>
      <c r="J23" s="71">
        <f>IF(J22&gt;H22,2,IF(J22+H22=0,0,IF(H22=J22,1,0)))</f>
        <v>0</v>
      </c>
      <c r="K23" s="71">
        <f>IF(K22&gt;M22,2,IF(K22+M22=0,0,IF(M22=K22,1,0)))</f>
        <v>0</v>
      </c>
      <c r="L23" s="81" t="s">
        <v>83</v>
      </c>
      <c r="M23" s="71">
        <f>IF(M22&gt;K22,2,IF(M22+K22=0,0,IF(K22=M22,1,0)))</f>
        <v>2</v>
      </c>
      <c r="N23" s="71">
        <f>IF(N22&gt;P22,2,IF(N22+P22=0,0,IF(P22=N22,1,0)))</f>
        <v>0</v>
      </c>
      <c r="O23" s="81" t="s">
        <v>83</v>
      </c>
      <c r="P23" s="71">
        <f>IF(P22&gt;N22,2,IF(P22+N22=0,0,IF(N22=P22,1,0)))</f>
        <v>2</v>
      </c>
      <c r="Q23" s="71">
        <f>IF(Q22&gt;S22,2,IF(Q22+S22=0,0,IF(S22=Q22,1,0)))</f>
        <v>2</v>
      </c>
      <c r="R23" s="81" t="s">
        <v>83</v>
      </c>
      <c r="S23" s="71">
        <f>IF(S22&gt;Q22,2,IF(S22+Q22=0,0,IF(Q22=S22,1,0)))</f>
        <v>0</v>
      </c>
      <c r="T23" s="71">
        <f>IF(T22&gt;V22,2,IF(T22+V22=0,0,IF(V22=T22,1,0)))</f>
        <v>0</v>
      </c>
      <c r="U23" s="81" t="s">
        <v>83</v>
      </c>
      <c r="V23" s="71">
        <f>IF(V22&gt;T22,2,IF(V22+T22=0,0,IF(T22=V22,1,0)))</f>
        <v>2</v>
      </c>
      <c r="W23" s="71">
        <f>IF(W22&gt;Y22,2,IF(W22+Y22=0,0,IF(Y22=W22,1,0)))</f>
        <v>2</v>
      </c>
      <c r="X23" s="81" t="s">
        <v>83</v>
      </c>
      <c r="Y23" s="71">
        <f>IF(Y22&gt;W22,2,IF(Y22+W22=0,0,IF(W22=Y22,1,0)))</f>
        <v>0</v>
      </c>
      <c r="Z23" s="169" t="s">
        <v>105</v>
      </c>
      <c r="AA23" s="169"/>
      <c r="AB23" s="169"/>
      <c r="AC23" s="71">
        <f>IF(AC22&gt;AE22,2,IF(AC22+AE22=0,0,IF(AE22=AC22,1,0)))</f>
        <v>0</v>
      </c>
      <c r="AD23" s="73" t="s">
        <v>83</v>
      </c>
      <c r="AE23" s="71">
        <f>IF(AC22&lt;AE22,2,IF(AC22+AE22=0,0,IF(AC22=AE22,1,0)))</f>
        <v>2</v>
      </c>
      <c r="AF23" s="71">
        <f>IF(AF22&gt;AH22,2,IF(AF22+AH22=0,0,IF(AH22=AF22,1,0)))</f>
        <v>2</v>
      </c>
      <c r="AG23" s="73" t="s">
        <v>83</v>
      </c>
      <c r="AH23" s="71">
        <f>IF(AF22&lt;AH22,2,IF(AF22+AH22=0,0,IF(AF22=AH22,1,0)))</f>
        <v>0</v>
      </c>
      <c r="AI23" s="71">
        <f>IF(AI22&gt;AK22,2,IF(AI22+AK22=0,0,IF(AK22=AI22,1,0)))</f>
        <v>1</v>
      </c>
      <c r="AJ23" s="73" t="s">
        <v>83</v>
      </c>
      <c r="AK23" s="71">
        <f>IF(AI22&lt;AK22,2,IF(AI22+AK22=0,0,IF(AI22=AK22,1,0)))</f>
        <v>1</v>
      </c>
      <c r="AL23" s="71">
        <f>IF(AL22&gt;AN22,2,IF(AL22+AN22=0,0,IF(AN22=AL22,1,0)))</f>
        <v>2</v>
      </c>
      <c r="AM23" s="73" t="s">
        <v>83</v>
      </c>
      <c r="AN23" s="71">
        <f>IF(AL22&lt;AN22,2,IF(AL22+AN22=0,0,IF(AL22=AN22,1,0)))</f>
        <v>0</v>
      </c>
      <c r="AO23" s="71">
        <f>IF(AO22&gt;AQ22,2,IF(AO22+AQ22=0,0,IF(AQ22=AO22,1,0)))</f>
        <v>2</v>
      </c>
      <c r="AP23" s="73" t="s">
        <v>83</v>
      </c>
      <c r="AQ23" s="71">
        <f>IF(AO22&lt;AQ22,2,IF(AO22+AQ22=0,0,IF(AO22=AQ22,1,0)))</f>
        <v>0</v>
      </c>
      <c r="AR23" s="71">
        <f>IF(AR22&gt;AT22,2,IF(AR22+AT22=0,0,IF(AT22=AR22,1,0)))</f>
        <v>2</v>
      </c>
      <c r="AS23" s="73" t="s">
        <v>83</v>
      </c>
      <c r="AT23" s="71">
        <f>IF(AR22&lt;AT22,2,IF(AR22+AT22=0,0,IF(AR22=AT22,1,0)))</f>
        <v>0</v>
      </c>
      <c r="AU23" s="71">
        <f>IF(AU22&gt;AW22,2,IF(AU22+AW22=0,0,IF(AW22=AU22,1,0)))</f>
        <v>0</v>
      </c>
      <c r="AV23" s="73" t="s">
        <v>83</v>
      </c>
      <c r="AW23" s="71">
        <f>IF(AU22&lt;AW22,2,IF(AU22+AW22=0,0,IF(AU22=AW22,1,0)))</f>
        <v>2</v>
      </c>
      <c r="AX23" s="71">
        <f>IF(AX22&gt;AZ22,2,IF(AX22+AZ22=0,0,IF(AZ22=AX22,1,0)))</f>
        <v>0</v>
      </c>
      <c r="AY23" s="73" t="s">
        <v>83</v>
      </c>
      <c r="AZ23" s="71">
        <f>IF(AX22&lt;AZ22,2,IF(AX22+AZ22=0,0,IF(AX22=AZ22,1,0)))</f>
        <v>0</v>
      </c>
      <c r="BA23" s="71">
        <f>IF(BA22&gt;BC22,2,IF(BA22+BC22=0,0,IF(BC22=BA22,1,0)))</f>
        <v>0</v>
      </c>
      <c r="BB23" s="73" t="s">
        <v>83</v>
      </c>
      <c r="BC23" s="71">
        <f>IF(BA22&lt;BC22,2,IF(BA22+BC22=0,0,IF(BA22=BC22,1,0)))</f>
        <v>2</v>
      </c>
      <c r="BD23" s="170">
        <f>BD22-BF22</f>
        <v>-20</v>
      </c>
      <c r="BE23" s="170"/>
      <c r="BF23" s="170">
        <f t="shared" si="0"/>
        <v>17</v>
      </c>
      <c r="BG23" s="171">
        <f>BG22-BI22</f>
        <v>-2</v>
      </c>
      <c r="BH23" s="171"/>
      <c r="BI23" s="171"/>
      <c r="BJ23" s="168"/>
    </row>
    <row r="24" spans="1:62" s="70" customFormat="1" ht="11.25" customHeight="1">
      <c r="A24" s="166" t="str">
        <f>Beschrieb!E10</f>
        <v>SV Aerobic Arnstadt</v>
      </c>
      <c r="B24" s="63">
        <f>'SpPl. Herren'!AH61</f>
        <v>16</v>
      </c>
      <c r="C24" s="76" t="s">
        <v>83</v>
      </c>
      <c r="D24" s="63">
        <f>'SpPl. Herren'!AE61</f>
        <v>19</v>
      </c>
      <c r="E24" s="63">
        <f>'SpPl. Herren'!AH140</f>
        <v>21</v>
      </c>
      <c r="F24" s="80" t="s">
        <v>83</v>
      </c>
      <c r="G24" s="63">
        <f>'SpPl. Herren'!AE140</f>
        <v>17</v>
      </c>
      <c r="H24" s="63">
        <f>'SpPl. Herren'!AH52</f>
        <v>21</v>
      </c>
      <c r="I24" s="76" t="s">
        <v>83</v>
      </c>
      <c r="J24" s="63">
        <f>'SpPl. Herren'!AE52</f>
        <v>20</v>
      </c>
      <c r="K24" s="63">
        <f>'SpPl. Herren'!AH129</f>
        <v>21</v>
      </c>
      <c r="L24" s="80" t="s">
        <v>83</v>
      </c>
      <c r="M24" s="63">
        <f>'SpPl. Herren'!AE129</f>
        <v>15</v>
      </c>
      <c r="N24" s="63">
        <f>'SpPl. Herren'!AH43</f>
        <v>14</v>
      </c>
      <c r="O24" s="80" t="s">
        <v>83</v>
      </c>
      <c r="P24" s="63">
        <f>'SpPl. Herren'!AE43</f>
        <v>18</v>
      </c>
      <c r="Q24" s="63">
        <f>'SpPl. Herren'!AH118</f>
        <v>12</v>
      </c>
      <c r="R24" s="80" t="s">
        <v>83</v>
      </c>
      <c r="S24" s="63">
        <f>'SpPl. Herren'!AE118</f>
        <v>15</v>
      </c>
      <c r="T24" s="63">
        <f>'SpPl. Herren'!AH34</f>
        <v>13</v>
      </c>
      <c r="U24" s="80" t="s">
        <v>83</v>
      </c>
      <c r="V24" s="63">
        <f>'SpPl. Herren'!AE34</f>
        <v>15</v>
      </c>
      <c r="W24" s="63">
        <f>'SpPl. Herren'!AH107</f>
        <v>10</v>
      </c>
      <c r="X24" s="80" t="s">
        <v>83</v>
      </c>
      <c r="Y24" s="63">
        <f>'SpPl. Herren'!AE107</f>
        <v>0</v>
      </c>
      <c r="Z24" s="63">
        <f>'SpPl. Herren'!AH25</f>
        <v>20</v>
      </c>
      <c r="AA24" s="80" t="s">
        <v>83</v>
      </c>
      <c r="AB24" s="63">
        <f>'SpPl. Herren'!AE25</f>
        <v>12</v>
      </c>
      <c r="AC24" s="167" t="s">
        <v>107</v>
      </c>
      <c r="AD24" s="167"/>
      <c r="AE24" s="167"/>
      <c r="AF24" s="63">
        <f>'SpPl. Herren'!AE97</f>
        <v>14</v>
      </c>
      <c r="AG24" s="65" t="s">
        <v>83</v>
      </c>
      <c r="AH24" s="63">
        <f>'SpPl. Herren'!AH97</f>
        <v>18</v>
      </c>
      <c r="AI24" s="63">
        <f>'SpPl. Herren'!AE184</f>
        <v>16</v>
      </c>
      <c r="AJ24" s="65" t="s">
        <v>83</v>
      </c>
      <c r="AK24" s="63">
        <f>'SpPl. Herren'!AH184</f>
        <v>15</v>
      </c>
      <c r="AL24" s="63">
        <f>'SpPl. Herren'!AE88</f>
        <v>21</v>
      </c>
      <c r="AM24" s="65" t="s">
        <v>83</v>
      </c>
      <c r="AN24" s="63">
        <f>'SpPl. Herren'!AH88</f>
        <v>18</v>
      </c>
      <c r="AO24" s="63">
        <f>'SpPl. Herren'!AE173</f>
        <v>16</v>
      </c>
      <c r="AP24" s="65" t="s">
        <v>83</v>
      </c>
      <c r="AQ24" s="63">
        <f>'SpPl. Herren'!AH173</f>
        <v>11</v>
      </c>
      <c r="AR24" s="63">
        <f>'SpPl. Herren'!AE79</f>
        <v>18</v>
      </c>
      <c r="AS24" s="65" t="s">
        <v>83</v>
      </c>
      <c r="AT24" s="63">
        <f>'SpPl. Herren'!AH79</f>
        <v>19</v>
      </c>
      <c r="AU24" s="63">
        <f>'SpPl. Herren'!AE162</f>
        <v>13</v>
      </c>
      <c r="AV24" s="65" t="s">
        <v>83</v>
      </c>
      <c r="AW24" s="63">
        <f>'SpPl. Herren'!AH162</f>
        <v>16</v>
      </c>
      <c r="AX24" s="63">
        <f>'SpPl. Herren'!AE70</f>
        <v>0</v>
      </c>
      <c r="AY24" s="65" t="s">
        <v>83</v>
      </c>
      <c r="AZ24" s="63">
        <f>'SpPl. Herren'!AH70</f>
        <v>0</v>
      </c>
      <c r="BA24" s="63">
        <f>'SpPl. Herren'!AE151</f>
        <v>11</v>
      </c>
      <c r="BB24" s="65" t="s">
        <v>83</v>
      </c>
      <c r="BC24" s="63">
        <f>'SpPl. Herren'!AH151</f>
        <v>18</v>
      </c>
      <c r="BD24" s="66">
        <f>SUM(BA24,AX24,AU24,AR24,AO24,AL24,AI24,AF24,AC24,Z24,W24,T24,Q24,N24,K24,H24,E24,B24)</f>
        <v>257</v>
      </c>
      <c r="BE24" s="67" t="s">
        <v>83</v>
      </c>
      <c r="BF24" s="66">
        <f>SUM(BC24,AZ24,AW24,AT24,AQ24,AN24,AK24,AH24,AE24,AB24,Y24,V24,S24,P24,M24,J24,G24,D24)</f>
        <v>246</v>
      </c>
      <c r="BG24" s="68">
        <f>SUM(B25,E25,H25,K25,N25,Q25,T25,W25,Z25,AC25,AF25,AI25,AL25,AO25,AR25,AU25,AX25,BA25)</f>
        <v>16</v>
      </c>
      <c r="BH24" s="67" t="s">
        <v>83</v>
      </c>
      <c r="BI24" s="69">
        <f>SUM(D25,G25,J25,M25,P25,S25,V25,Y25,AB25,AE25,AH25,AK25,AN25,AQ25,AT25,AW25,AZ25,BC25)</f>
        <v>16</v>
      </c>
      <c r="BJ24" s="168" t="s">
        <v>113</v>
      </c>
    </row>
    <row r="25" spans="1:62" s="74" customFormat="1" ht="11.25" customHeight="1">
      <c r="A25" s="166"/>
      <c r="B25" s="71">
        <f>IF(B24&gt;D24,2,IF(B24+D24=0,0,IF(D24=B24,1,0)))</f>
        <v>0</v>
      </c>
      <c r="C25" s="79" t="s">
        <v>83</v>
      </c>
      <c r="D25" s="71">
        <f>IF(D24&gt;B24,2,IF(D24+B24=0,0,IF(B24=D24,1,0)))</f>
        <v>2</v>
      </c>
      <c r="E25" s="71">
        <f>IF(E24&gt;G24,2,IF(E24+G24=0,0,IF(G24=E24,1,0)))</f>
        <v>2</v>
      </c>
      <c r="F25" s="81" t="s">
        <v>83</v>
      </c>
      <c r="G25" s="71">
        <f>IF(G24&gt;E24,2,IF(G24+E24=0,0,IF(E24=G24,1,0)))</f>
        <v>0</v>
      </c>
      <c r="H25" s="71">
        <f>IF(H24&gt;J24,2,IF(H24+J24=0,0,IF(J24=H24,1,0)))</f>
        <v>2</v>
      </c>
      <c r="I25" s="79" t="s">
        <v>83</v>
      </c>
      <c r="J25" s="71">
        <f>IF(J24&gt;H24,2,IF(J24+H24=0,0,IF(H24=J24,1,0)))</f>
        <v>0</v>
      </c>
      <c r="K25" s="71">
        <f>IF(K24&gt;M24,2,IF(K24+M24=0,0,IF(M24=K24,1,0)))</f>
        <v>2</v>
      </c>
      <c r="L25" s="81" t="s">
        <v>83</v>
      </c>
      <c r="M25" s="71">
        <f>IF(M24&gt;K24,2,IF(M24+K24=0,0,IF(K24=M24,1,0)))</f>
        <v>0</v>
      </c>
      <c r="N25" s="71">
        <f>IF(N24&gt;P24,2,IF(N24+P24=0,0,IF(P24=N24,1,0)))</f>
        <v>0</v>
      </c>
      <c r="O25" s="81" t="s">
        <v>83</v>
      </c>
      <c r="P25" s="71">
        <f>IF(P24&gt;N24,2,IF(P24+N24=0,0,IF(N24=P24,1,0)))</f>
        <v>2</v>
      </c>
      <c r="Q25" s="71">
        <f>IF(Q24&gt;S24,2,IF(Q24+S24=0,0,IF(S24=Q24,1,0)))</f>
        <v>0</v>
      </c>
      <c r="R25" s="81" t="s">
        <v>83</v>
      </c>
      <c r="S25" s="71">
        <f>IF(S24&gt;Q24,2,IF(S24+Q24=0,0,IF(Q24=S24,1,0)))</f>
        <v>2</v>
      </c>
      <c r="T25" s="71">
        <f>IF(T24&gt;V24,2,IF(T24+V24=0,0,IF(V24=T24,1,0)))</f>
        <v>0</v>
      </c>
      <c r="U25" s="81" t="s">
        <v>83</v>
      </c>
      <c r="V25" s="71">
        <f>IF(V24&gt;T24,2,IF(V24+T24=0,0,IF(T24=V24,1,0)))</f>
        <v>2</v>
      </c>
      <c r="W25" s="71">
        <f>IF(W24&gt;Y24,2,IF(W24+Y24=0,0,IF(Y24=W24,1,0)))</f>
        <v>2</v>
      </c>
      <c r="X25" s="81" t="s">
        <v>83</v>
      </c>
      <c r="Y25" s="71">
        <f>IF(Y24&gt;W24,2,IF(Y24+W24=0,0,IF(W24=Y24,1,0)))</f>
        <v>0</v>
      </c>
      <c r="Z25" s="71">
        <f>IF(Z24&gt;AB24,2,IF(Z24+AB24=0,0,IF(AB24=Z24,1,0)))</f>
        <v>2</v>
      </c>
      <c r="AA25" s="81" t="s">
        <v>83</v>
      </c>
      <c r="AB25" s="71">
        <f>IF(AB24&gt;Z24,2,IF(AB24+Z24=0,0,IF(Z24=AB24,1,0)))</f>
        <v>0</v>
      </c>
      <c r="AC25" s="169" t="s">
        <v>105</v>
      </c>
      <c r="AD25" s="169"/>
      <c r="AE25" s="169"/>
      <c r="AF25" s="71">
        <f>IF(AF24&gt;AH24,2,IF(AF24+AH24=0,0,IF(AH24=AF24,1,0)))</f>
        <v>0</v>
      </c>
      <c r="AG25" s="73" t="s">
        <v>83</v>
      </c>
      <c r="AH25" s="71">
        <f>IF(AF24&lt;AH24,2,IF(AF24+AH24=0,0,IF(AF24=AH24,1,0)))</f>
        <v>2</v>
      </c>
      <c r="AI25" s="71">
        <f>IF(AI24&gt;AK24,2,IF(AI24+AK24=0,0,IF(AK24=AI24,1,0)))</f>
        <v>2</v>
      </c>
      <c r="AJ25" s="73" t="s">
        <v>83</v>
      </c>
      <c r="AK25" s="71">
        <f>IF(AI24&lt;AK24,2,IF(AI24+AK24=0,0,IF(AI24=AK24,1,0)))</f>
        <v>0</v>
      </c>
      <c r="AL25" s="71">
        <f>IF(AL24&gt;AN24,2,IF(AL24+AN24=0,0,IF(AN24=AL24,1,0)))</f>
        <v>2</v>
      </c>
      <c r="AM25" s="73" t="s">
        <v>83</v>
      </c>
      <c r="AN25" s="71">
        <f>IF(AL24&lt;AN24,2,IF(AL24+AN24=0,0,IF(AL24=AN24,1,0)))</f>
        <v>0</v>
      </c>
      <c r="AO25" s="71">
        <f>IF(AO24&gt;AQ24,2,IF(AO24+AQ24=0,0,IF(AQ24=AO24,1,0)))</f>
        <v>2</v>
      </c>
      <c r="AP25" s="73" t="s">
        <v>83</v>
      </c>
      <c r="AQ25" s="71">
        <f>IF(AO24&lt;AQ24,2,IF(AO24+AQ24=0,0,IF(AO24=AQ24,1,0)))</f>
        <v>0</v>
      </c>
      <c r="AR25" s="71">
        <f>IF(AR24&gt;AT24,2,IF(AR24+AT24=0,0,IF(AT24=AR24,1,0)))</f>
        <v>0</v>
      </c>
      <c r="AS25" s="73" t="s">
        <v>83</v>
      </c>
      <c r="AT25" s="71">
        <f>IF(AR24&lt;AT24,2,IF(AR24+AT24=0,0,IF(AR24=AT24,1,0)))</f>
        <v>2</v>
      </c>
      <c r="AU25" s="71">
        <f>IF(AU24&gt;AW24,2,IF(AU24+AW24=0,0,IF(AW24=AU24,1,0)))</f>
        <v>0</v>
      </c>
      <c r="AV25" s="73" t="s">
        <v>83</v>
      </c>
      <c r="AW25" s="71">
        <f>IF(AU24&lt;AW24,2,IF(AU24+AW24=0,0,IF(AU24=AW24,1,0)))</f>
        <v>2</v>
      </c>
      <c r="AX25" s="71">
        <f>IF(AX24&gt;AZ24,2,IF(AX24+AZ24=0,0,IF(AZ24=AX24,1,0)))</f>
        <v>0</v>
      </c>
      <c r="AY25" s="73" t="s">
        <v>83</v>
      </c>
      <c r="AZ25" s="71">
        <f>IF(AX24&lt;AZ24,2,IF(AX24+AZ24=0,0,IF(AX24=AZ24,1,0)))</f>
        <v>0</v>
      </c>
      <c r="BA25" s="71">
        <f>IF(BA24&gt;BC24,2,IF(BA24+BC24=0,0,IF(BC24=BA24,1,0)))</f>
        <v>0</v>
      </c>
      <c r="BB25" s="73" t="s">
        <v>83</v>
      </c>
      <c r="BC25" s="71">
        <f>IF(BA24&lt;BC24,2,IF(BA24+BC24=0,0,IF(BA24=BC24,1,0)))</f>
        <v>2</v>
      </c>
      <c r="BD25" s="170">
        <f>BD24-BF24</f>
        <v>11</v>
      </c>
      <c r="BE25" s="170"/>
      <c r="BF25" s="170">
        <f aca="true" t="shared" si="1" ref="BF25:BF41">SUM(D25,G25,J25,M25,P25,S25,V25,Y25,AB25,AE25,AH25,AK25,AN25,AQ25,AT25,AW25,AZ25,BC25)</f>
        <v>16</v>
      </c>
      <c r="BG25" s="171">
        <f>BG24-BI24</f>
        <v>0</v>
      </c>
      <c r="BH25" s="171"/>
      <c r="BI25" s="171"/>
      <c r="BJ25" s="168"/>
    </row>
    <row r="26" spans="1:62" s="70" customFormat="1" ht="11.25" customHeight="1">
      <c r="A26" s="166" t="str">
        <f>'SpPl. Herren'!K8</f>
        <v>VSG Stadthagen</v>
      </c>
      <c r="B26" s="63">
        <f>'SpPl. Herren'!AH141</f>
        <v>18</v>
      </c>
      <c r="C26" s="76" t="s">
        <v>83</v>
      </c>
      <c r="D26" s="63">
        <f>'SpPl. Herren'!AE141</f>
        <v>17</v>
      </c>
      <c r="E26" s="63">
        <f>'SpPl. Herren'!AH51</f>
        <v>20</v>
      </c>
      <c r="F26" s="80" t="s">
        <v>83</v>
      </c>
      <c r="G26" s="63">
        <f>'SpPl. Herren'!AE51</f>
        <v>17</v>
      </c>
      <c r="H26" s="63">
        <f>'SpPl. Herren'!AH130</f>
        <v>16</v>
      </c>
      <c r="I26" s="76" t="s">
        <v>83</v>
      </c>
      <c r="J26" s="63">
        <f>'SpPl. Herren'!AE130</f>
        <v>23</v>
      </c>
      <c r="K26" s="63">
        <f>'SpPl. Herren'!AH42</f>
        <v>15</v>
      </c>
      <c r="L26" s="80" t="s">
        <v>83</v>
      </c>
      <c r="M26" s="63">
        <f>'SpPl. Herren'!AE42</f>
        <v>21</v>
      </c>
      <c r="N26" s="63">
        <f>'SpPl. Herren'!AH119</f>
        <v>13</v>
      </c>
      <c r="O26" s="80" t="s">
        <v>83</v>
      </c>
      <c r="P26" s="63">
        <f>'SpPl. Herren'!AE119</f>
        <v>20</v>
      </c>
      <c r="Q26" s="63">
        <f>'SpPl. Herren'!AH33</f>
        <v>6</v>
      </c>
      <c r="R26" s="80" t="s">
        <v>83</v>
      </c>
      <c r="S26" s="63">
        <f>'SpPl. Herren'!AE33</f>
        <v>21</v>
      </c>
      <c r="T26" s="63">
        <f>'SpPl. Herren'!AH108</f>
        <v>19</v>
      </c>
      <c r="U26" s="80" t="s">
        <v>83</v>
      </c>
      <c r="V26" s="63">
        <f>'SpPl. Herren'!AE108</f>
        <v>19</v>
      </c>
      <c r="W26" s="63">
        <f>'SpPl. Herren'!AH24</f>
        <v>10</v>
      </c>
      <c r="X26" s="80" t="s">
        <v>83</v>
      </c>
      <c r="Y26" s="63">
        <f>'SpPl. Herren'!AE24</f>
        <v>0</v>
      </c>
      <c r="Z26" s="63">
        <f>'SpPl. Herren'!AH194</f>
        <v>18</v>
      </c>
      <c r="AA26" s="80" t="s">
        <v>83</v>
      </c>
      <c r="AB26" s="63">
        <f>'SpPl. Herren'!AE194</f>
        <v>20</v>
      </c>
      <c r="AC26" s="63">
        <f>'SpPl. Herren'!AH97</f>
        <v>18</v>
      </c>
      <c r="AD26" s="80" t="s">
        <v>83</v>
      </c>
      <c r="AE26" s="63">
        <f>'SpPl. Herren'!AE97</f>
        <v>14</v>
      </c>
      <c r="AF26" s="167" t="s">
        <v>107</v>
      </c>
      <c r="AG26" s="167"/>
      <c r="AH26" s="167"/>
      <c r="AI26" s="63">
        <f>'SpPl. Herren'!AE87</f>
        <v>17</v>
      </c>
      <c r="AJ26" s="65" t="s">
        <v>83</v>
      </c>
      <c r="AK26" s="63">
        <f>'SpPl. Herren'!AH87</f>
        <v>21</v>
      </c>
      <c r="AL26" s="63">
        <f>'SpPl. Herren'!AE174</f>
        <v>19</v>
      </c>
      <c r="AM26" s="65" t="s">
        <v>83</v>
      </c>
      <c r="AN26" s="63">
        <f>'SpPl. Herren'!AH174</f>
        <v>16</v>
      </c>
      <c r="AO26" s="63">
        <f>'SpPl. Herren'!AE78</f>
        <v>16</v>
      </c>
      <c r="AP26" s="65" t="s">
        <v>83</v>
      </c>
      <c r="AQ26" s="63">
        <f>'SpPl. Herren'!AH78</f>
        <v>22</v>
      </c>
      <c r="AR26" s="63">
        <f>'SpPl. Herren'!AE163</f>
        <v>22</v>
      </c>
      <c r="AS26" s="65" t="s">
        <v>83</v>
      </c>
      <c r="AT26" s="63">
        <f>'SpPl. Herren'!AH163</f>
        <v>18</v>
      </c>
      <c r="AU26" s="63">
        <f>'SpPl. Herren'!AE69</f>
        <v>19</v>
      </c>
      <c r="AV26" s="65" t="s">
        <v>83</v>
      </c>
      <c r="AW26" s="63">
        <f>'SpPl. Herren'!AH69</f>
        <v>17</v>
      </c>
      <c r="AX26" s="63">
        <f>'SpPl. Herren'!AE152</f>
        <v>0</v>
      </c>
      <c r="AY26" s="65" t="s">
        <v>83</v>
      </c>
      <c r="AZ26" s="63">
        <f>'SpPl. Herren'!AH152</f>
        <v>0</v>
      </c>
      <c r="BA26" s="63">
        <f>'SpPl. Herren'!AE60</f>
        <v>14</v>
      </c>
      <c r="BB26" s="65" t="s">
        <v>83</v>
      </c>
      <c r="BC26" s="63">
        <f>'SpPl. Herren'!AH60</f>
        <v>14</v>
      </c>
      <c r="BD26" s="66">
        <f>SUM(BA26,AX26,AU26,AR26,AO26,AL26,AI26,AF26,AC26,Z26,W26,T26,Q26,N26,K26,H26,E26,B26)</f>
        <v>260</v>
      </c>
      <c r="BE26" s="67" t="s">
        <v>83</v>
      </c>
      <c r="BF26" s="77">
        <f t="shared" si="1"/>
        <v>280</v>
      </c>
      <c r="BG26" s="68">
        <f>SUM(B27,E27,H27,K27,N27,Q27,T27,W27,Z27,AC27,AF27,AI27,AL27,AO27,AR27,AU27,AX27,BA27)</f>
        <v>16</v>
      </c>
      <c r="BH26" s="67" t="s">
        <v>83</v>
      </c>
      <c r="BI26" s="69">
        <f>SUM(D27,G27,J27,M27,P27,S27,V27,Y27,AB27,AE27,AH27,AK27,AN27,AQ27,AT27,AW27,AZ27,BC27)</f>
        <v>16</v>
      </c>
      <c r="BJ26" s="173" t="s">
        <v>114</v>
      </c>
    </row>
    <row r="27" spans="1:62" s="74" customFormat="1" ht="11.25" customHeight="1">
      <c r="A27" s="166"/>
      <c r="B27" s="71">
        <f>IF(B26&gt;D26,2,IF(B26+D26=0,0,IF(D26=B26,1,0)))</f>
        <v>2</v>
      </c>
      <c r="C27" s="79" t="s">
        <v>83</v>
      </c>
      <c r="D27" s="71">
        <f>IF(D26&gt;B26,2,IF(D26+B26=0,0,IF(B26=D26,1,0)))</f>
        <v>0</v>
      </c>
      <c r="E27" s="71">
        <f>IF(E26&gt;G26,2,IF(E26+G26=0,0,IF(G26=E26,1,0)))</f>
        <v>2</v>
      </c>
      <c r="F27" s="81" t="s">
        <v>83</v>
      </c>
      <c r="G27" s="71">
        <f>IF(G26&gt;E26,2,IF(G26+E26=0,0,IF(E26=G26,1,0)))</f>
        <v>0</v>
      </c>
      <c r="H27" s="71">
        <f>IF(H26&gt;J26,2,IF(H26+J26=0,0,IF(J26=H26,1,0)))</f>
        <v>0</v>
      </c>
      <c r="I27" s="79" t="s">
        <v>83</v>
      </c>
      <c r="J27" s="71">
        <f>IF(J26&gt;H26,2,IF(J26+H26=0,0,IF(H26=J26,1,0)))</f>
        <v>2</v>
      </c>
      <c r="K27" s="71">
        <f>IF(K26&gt;M26,2,IF(K26+M26=0,0,IF(M26=K26,1,0)))</f>
        <v>0</v>
      </c>
      <c r="L27" s="81" t="s">
        <v>83</v>
      </c>
      <c r="M27" s="71">
        <f>IF(M26&gt;K26,2,IF(M26+K26=0,0,IF(K26=M26,1,0)))</f>
        <v>2</v>
      </c>
      <c r="N27" s="71">
        <f>IF(N26&gt;P26,2,IF(N26+P26=0,0,IF(P26=N26,1,0)))</f>
        <v>0</v>
      </c>
      <c r="O27" s="81" t="s">
        <v>83</v>
      </c>
      <c r="P27" s="71">
        <f>IF(P26&gt;N26,2,IF(P26+N26=0,0,IF(N26=P26,1,0)))</f>
        <v>2</v>
      </c>
      <c r="Q27" s="71">
        <f>IF(Q26&gt;S26,2,IF(Q26+S26=0,0,IF(S26=Q26,1,0)))</f>
        <v>0</v>
      </c>
      <c r="R27" s="81" t="s">
        <v>83</v>
      </c>
      <c r="S27" s="71">
        <f>IF(S26&gt;Q26,2,IF(S26+Q26=0,0,IF(Q26=S26,1,0)))</f>
        <v>2</v>
      </c>
      <c r="T27" s="71">
        <f>IF(T26&gt;V26,2,IF(T26+V26=0,0,IF(V26=T26,1,0)))</f>
        <v>1</v>
      </c>
      <c r="U27" s="81" t="s">
        <v>83</v>
      </c>
      <c r="V27" s="71">
        <f>IF(V26&gt;T26,2,IF(V26+T26=0,0,IF(T26=V26,1,0)))</f>
        <v>1</v>
      </c>
      <c r="W27" s="71">
        <f>IF(W26&gt;Y26,2,IF(W26+Y26=0,0,IF(Y26=W26,1,0)))</f>
        <v>2</v>
      </c>
      <c r="X27" s="81" t="s">
        <v>83</v>
      </c>
      <c r="Y27" s="71">
        <f>IF(Y26&gt;W26,2,IF(Y26+W26=0,0,IF(W26=Y26,1,0)))</f>
        <v>0</v>
      </c>
      <c r="Z27" s="71">
        <f>IF(Z26&gt;AB26,2,IF(Z26+AB26=0,0,IF(AB26=Z26,1,0)))</f>
        <v>0</v>
      </c>
      <c r="AA27" s="81" t="s">
        <v>83</v>
      </c>
      <c r="AB27" s="71">
        <f>IF(AB26&gt;Z26,2,IF(AB26+Z26=0,0,IF(Z26=AB26,1,0)))</f>
        <v>2</v>
      </c>
      <c r="AC27" s="71">
        <f>IF(AC26&gt;AE26,2,IF(AC26+AE26=0,0,IF(AE26=AC26,1,0)))</f>
        <v>2</v>
      </c>
      <c r="AD27" s="81" t="s">
        <v>83</v>
      </c>
      <c r="AE27" s="71">
        <f>IF(AE26&gt;AC26,2,IF(AE26+AC26=0,0,IF(AC26=AE26,1,0)))</f>
        <v>0</v>
      </c>
      <c r="AF27" s="169" t="s">
        <v>105</v>
      </c>
      <c r="AG27" s="169"/>
      <c r="AH27" s="169"/>
      <c r="AI27" s="71">
        <f>IF(AI26&gt;AK26,2,IF(AI26+AK26=0,0,IF(AK26=AI26,1,0)))</f>
        <v>0</v>
      </c>
      <c r="AJ27" s="73" t="s">
        <v>83</v>
      </c>
      <c r="AK27" s="71">
        <f>IF(AI26&lt;AK26,2,IF(AI26+AK26=0,0,IF(AI26=AK26,1,0)))</f>
        <v>2</v>
      </c>
      <c r="AL27" s="71">
        <f>IF(AL26&gt;AN26,2,IF(AL26+AN26=0,0,IF(AN26=AL26,1,0)))</f>
        <v>2</v>
      </c>
      <c r="AM27" s="73" t="s">
        <v>83</v>
      </c>
      <c r="AN27" s="71">
        <f>IF(AL26&lt;AN26,2,IF(AL26+AN26=0,0,IF(AL26=AN26,1,0)))</f>
        <v>0</v>
      </c>
      <c r="AO27" s="71">
        <f>IF(AO26&gt;AQ26,2,IF(AO26+AQ26=0,0,IF(AQ26=AO26,1,0)))</f>
        <v>0</v>
      </c>
      <c r="AP27" s="73" t="s">
        <v>83</v>
      </c>
      <c r="AQ27" s="71">
        <f>IF(AO26&lt;AQ26,2,IF(AO26+AQ26=0,0,IF(AO26=AQ26,1,0)))</f>
        <v>2</v>
      </c>
      <c r="AR27" s="71">
        <f>IF(AR26&gt;AT26,2,IF(AR26+AT26=0,0,IF(AT26=AR26,1,0)))</f>
        <v>2</v>
      </c>
      <c r="AS27" s="73" t="s">
        <v>83</v>
      </c>
      <c r="AT27" s="71">
        <f>IF(AR26&lt;AT26,2,IF(AR26+AT26=0,0,IF(AR26=AT26,1,0)))</f>
        <v>0</v>
      </c>
      <c r="AU27" s="71">
        <f>IF(AU26&gt;AW26,2,IF(AU26+AW26=0,0,IF(AW26=AU26,1,0)))</f>
        <v>2</v>
      </c>
      <c r="AV27" s="73" t="s">
        <v>83</v>
      </c>
      <c r="AW27" s="71">
        <f>IF(AU26&lt;AW26,2,IF(AU26+AW26=0,0,IF(AU26=AW26,1,0)))</f>
        <v>0</v>
      </c>
      <c r="AX27" s="71">
        <f>IF(AX26&gt;AZ26,2,IF(AX26+AZ26=0,0,IF(AZ26=AX26,1,0)))</f>
        <v>0</v>
      </c>
      <c r="AY27" s="73" t="s">
        <v>83</v>
      </c>
      <c r="AZ27" s="71">
        <f>IF(AX26&lt;AZ26,2,IF(AX26+AZ26=0,0,IF(AX26=AZ26,1,0)))</f>
        <v>0</v>
      </c>
      <c r="BA27" s="71">
        <f>IF(BA26&gt;BC26,2,IF(BA26+BC26=0,0,IF(BC26=BA26,1,0)))</f>
        <v>1</v>
      </c>
      <c r="BB27" s="73" t="s">
        <v>83</v>
      </c>
      <c r="BC27" s="71">
        <f>IF(BA26&lt;BC26,2,IF(BA26+BC26=0,0,IF(BA26=BC26,1,0)))</f>
        <v>1</v>
      </c>
      <c r="BD27" s="170">
        <f>BD26-BF26</f>
        <v>-20</v>
      </c>
      <c r="BE27" s="170"/>
      <c r="BF27" s="170">
        <f t="shared" si="1"/>
        <v>16</v>
      </c>
      <c r="BG27" s="171">
        <f>BG26-BI26</f>
        <v>0</v>
      </c>
      <c r="BH27" s="171"/>
      <c r="BI27" s="171"/>
      <c r="BJ27" s="173"/>
    </row>
    <row r="28" spans="1:62" s="70" customFormat="1" ht="11.25" customHeight="1">
      <c r="A28" s="174" t="str">
        <f>Beschrieb!E12</f>
        <v>SGR Rendsburg</v>
      </c>
      <c r="B28" s="63">
        <f>'SpPl. Herren'!AH50</f>
        <v>20</v>
      </c>
      <c r="C28" s="76" t="s">
        <v>83</v>
      </c>
      <c r="D28" s="63">
        <f>'SpPl. Herren'!AE50</f>
        <v>20</v>
      </c>
      <c r="E28" s="63">
        <f>'SpPl. Herren'!AH131</f>
        <v>21</v>
      </c>
      <c r="F28" s="80" t="s">
        <v>83</v>
      </c>
      <c r="G28" s="63">
        <f>'SpPl. Herren'!AE131</f>
        <v>16</v>
      </c>
      <c r="H28" s="63">
        <f>'SpPl. Herren'!AH41</f>
        <v>22</v>
      </c>
      <c r="I28" s="76" t="s">
        <v>83</v>
      </c>
      <c r="J28" s="63">
        <f>'SpPl. Herren'!AE41</f>
        <v>19</v>
      </c>
      <c r="K28" s="63">
        <f>'SpPl. Herren'!AH120</f>
        <v>21</v>
      </c>
      <c r="L28" s="80" t="s">
        <v>83</v>
      </c>
      <c r="M28" s="63">
        <f>'SpPl. Herren'!AE120</f>
        <v>15</v>
      </c>
      <c r="N28" s="63">
        <f>'SpPl. Herren'!AH32</f>
        <v>15</v>
      </c>
      <c r="O28" s="80" t="s">
        <v>83</v>
      </c>
      <c r="P28" s="63">
        <f>'SpPl. Herren'!AE32</f>
        <v>18</v>
      </c>
      <c r="Q28" s="63">
        <f>'SpPl. Herren'!AH109</f>
        <v>13</v>
      </c>
      <c r="R28" s="80" t="s">
        <v>83</v>
      </c>
      <c r="S28" s="63">
        <f>'SpPl. Herren'!AE109</f>
        <v>16</v>
      </c>
      <c r="T28" s="63">
        <f>'SpPl. Herren'!AH23</f>
        <v>17</v>
      </c>
      <c r="U28" s="80" t="s">
        <v>83</v>
      </c>
      <c r="V28" s="63">
        <f>'SpPl. Herren'!AE23</f>
        <v>17</v>
      </c>
      <c r="W28" s="63">
        <f>'SpPl. Herren'!AH193</f>
        <v>10</v>
      </c>
      <c r="X28" s="80" t="s">
        <v>83</v>
      </c>
      <c r="Y28" s="63">
        <f>'SpPl. Herren'!AE193</f>
        <v>0</v>
      </c>
      <c r="Z28" s="63">
        <f>'SpPl. Herren'!AH98</f>
        <v>15</v>
      </c>
      <c r="AA28" s="80" t="s">
        <v>83</v>
      </c>
      <c r="AB28" s="63">
        <f>'SpPl. Herren'!AE98</f>
        <v>15</v>
      </c>
      <c r="AC28" s="63">
        <f>'SpPl. Herren'!AH184</f>
        <v>15</v>
      </c>
      <c r="AD28" s="80" t="s">
        <v>83</v>
      </c>
      <c r="AE28" s="63">
        <f>'SpPl. Herren'!AE184</f>
        <v>16</v>
      </c>
      <c r="AF28" s="63">
        <f>'SpPl. Herren'!AH87</f>
        <v>21</v>
      </c>
      <c r="AG28" s="80" t="s">
        <v>83</v>
      </c>
      <c r="AH28" s="63">
        <f>'SpPl. Herren'!AE87</f>
        <v>17</v>
      </c>
      <c r="AI28" s="167" t="s">
        <v>107</v>
      </c>
      <c r="AJ28" s="167"/>
      <c r="AK28" s="167"/>
      <c r="AL28" s="63">
        <f>'SpPl. Herren'!AE77</f>
        <v>21</v>
      </c>
      <c r="AM28" s="65" t="s">
        <v>83</v>
      </c>
      <c r="AN28" s="63">
        <f>'SpPl. Herren'!AH77</f>
        <v>19</v>
      </c>
      <c r="AO28" s="63">
        <f>'SpPl. Herren'!AE164</f>
        <v>17</v>
      </c>
      <c r="AP28" s="65" t="s">
        <v>83</v>
      </c>
      <c r="AQ28" s="63">
        <f>'SpPl. Herren'!AH164</f>
        <v>16</v>
      </c>
      <c r="AR28" s="63">
        <f>'SpPl. Herren'!AE68</f>
        <v>20</v>
      </c>
      <c r="AS28" s="65" t="s">
        <v>83</v>
      </c>
      <c r="AT28" s="63">
        <f>'SpPl. Herren'!AH68</f>
        <v>19</v>
      </c>
      <c r="AU28" s="63">
        <f>'SpPl. Herren'!AE153</f>
        <v>14</v>
      </c>
      <c r="AV28" s="65" t="s">
        <v>83</v>
      </c>
      <c r="AW28" s="63">
        <f>'SpPl. Herren'!AH153</f>
        <v>14</v>
      </c>
      <c r="AX28" s="63">
        <f>'SpPl. Herren'!AE59</f>
        <v>0</v>
      </c>
      <c r="AY28" s="65" t="s">
        <v>83</v>
      </c>
      <c r="AZ28" s="63">
        <f>'SpPl. Herren'!AH59</f>
        <v>0</v>
      </c>
      <c r="BA28" s="63">
        <f>'SpPl. Herren'!AE142</f>
        <v>14</v>
      </c>
      <c r="BB28" s="65" t="s">
        <v>83</v>
      </c>
      <c r="BC28" s="63">
        <f>'SpPl. Herren'!AH142</f>
        <v>16</v>
      </c>
      <c r="BD28" s="66">
        <f>SUM(BA28,AX28,AU28,AR28,AO28,AL28,AI28,AF28,AC28,Z28,W28,T28,Q28,N28,K28,H28,E28,B28)</f>
        <v>276</v>
      </c>
      <c r="BE28" s="67" t="s">
        <v>83</v>
      </c>
      <c r="BF28" s="77">
        <f t="shared" si="1"/>
        <v>253</v>
      </c>
      <c r="BG28" s="68">
        <f>SUM(B29,E29,H29,K29,N29,Q29,T29,W29,Z29,AC29,AF29,AI29,AL29,AO29,AR29,AU29,AX29,BA29)</f>
        <v>20</v>
      </c>
      <c r="BH28" s="67" t="s">
        <v>83</v>
      </c>
      <c r="BI28" s="69">
        <f>SUM(D29,G29,J29,M29,P29,S29,V29,Y29,AB29,AE29,AH29,AK29,AN29,AQ29,AT29,AW29,AZ29,BC29)</f>
        <v>12</v>
      </c>
      <c r="BJ28" s="173" t="s">
        <v>115</v>
      </c>
    </row>
    <row r="29" spans="1:62" s="74" customFormat="1" ht="11.25" customHeight="1">
      <c r="A29" s="174"/>
      <c r="B29" s="71">
        <f>IF(B28&gt;D28,2,IF(B28+D28=0,0,IF(D28=B28,1,0)))</f>
        <v>1</v>
      </c>
      <c r="C29" s="79" t="s">
        <v>83</v>
      </c>
      <c r="D29" s="71">
        <f>IF(D28&gt;B28,2,IF(D28+B28=0,0,IF(B28=D28,1,0)))</f>
        <v>1</v>
      </c>
      <c r="E29" s="71">
        <f>IF(E28&gt;G28,2,IF(E28+G28=0,0,IF(G28=E28,1,0)))</f>
        <v>2</v>
      </c>
      <c r="F29" s="81" t="s">
        <v>83</v>
      </c>
      <c r="G29" s="71">
        <f>IF(G28&gt;E28,2,IF(G28+E28=0,0,IF(E28=G28,1,0)))</f>
        <v>0</v>
      </c>
      <c r="H29" s="71">
        <f>IF(H28&gt;J28,2,IF(H28+J28=0,0,IF(J28=H28,1,0)))</f>
        <v>2</v>
      </c>
      <c r="I29" s="79" t="s">
        <v>83</v>
      </c>
      <c r="J29" s="71">
        <f>IF(J28&gt;H28,2,IF(J28+H28=0,0,IF(H28=J28,1,0)))</f>
        <v>0</v>
      </c>
      <c r="K29" s="71">
        <f>IF(K28&gt;M28,2,IF(K28+M28=0,0,IF(M28=K28,1,0)))</f>
        <v>2</v>
      </c>
      <c r="L29" s="81" t="s">
        <v>83</v>
      </c>
      <c r="M29" s="71">
        <f>IF(M28&gt;K28,2,IF(M28+K28=0,0,IF(K28=M28,1,0)))</f>
        <v>0</v>
      </c>
      <c r="N29" s="71">
        <f>IF(N28&gt;P28,2,IF(N28+P28=0,0,IF(P28=N28,1,0)))</f>
        <v>0</v>
      </c>
      <c r="O29" s="81" t="s">
        <v>83</v>
      </c>
      <c r="P29" s="71">
        <f>IF(P28&gt;N28,2,IF(P28+N28=0,0,IF(N28=P28,1,0)))</f>
        <v>2</v>
      </c>
      <c r="Q29" s="71">
        <f>IF(Q28&gt;S28,2,IF(Q28+S28=0,0,IF(S28=Q28,1,0)))</f>
        <v>0</v>
      </c>
      <c r="R29" s="81" t="s">
        <v>83</v>
      </c>
      <c r="S29" s="71">
        <f>IF(S28&gt;Q28,2,IF(S28+Q28=0,0,IF(Q28=S28,1,0)))</f>
        <v>2</v>
      </c>
      <c r="T29" s="71">
        <f>IF(T28&gt;V28,2,IF(T28+V28=0,0,IF(V28=T28,1,0)))</f>
        <v>1</v>
      </c>
      <c r="U29" s="81" t="s">
        <v>83</v>
      </c>
      <c r="V29" s="71">
        <f>IF(V28&gt;T28,2,IF(V28+T28=0,0,IF(T28=V28,1,0)))</f>
        <v>1</v>
      </c>
      <c r="W29" s="71">
        <f>IF(W28&gt;Y28,2,IF(W28+Y28=0,0,IF(Y28=W28,1,0)))</f>
        <v>2</v>
      </c>
      <c r="X29" s="81" t="s">
        <v>83</v>
      </c>
      <c r="Y29" s="71">
        <f>IF(Y28&gt;W28,2,IF(Y28+W28=0,0,IF(W28=Y28,1,0)))</f>
        <v>0</v>
      </c>
      <c r="Z29" s="71">
        <f>IF(Z28&gt;AB28,2,IF(Z28+AB28=0,0,IF(AB28=Z28,1,0)))</f>
        <v>1</v>
      </c>
      <c r="AA29" s="81" t="s">
        <v>83</v>
      </c>
      <c r="AB29" s="71">
        <f>IF(AB28&gt;Z28,2,IF(AB28+Z28=0,0,IF(Z28=AB28,1,0)))</f>
        <v>1</v>
      </c>
      <c r="AC29" s="71">
        <f>IF(AC28&gt;AE28,2,IF(AC28+AE28=0,0,IF(AE28=AC28,1,0)))</f>
        <v>0</v>
      </c>
      <c r="AD29" s="81" t="s">
        <v>83</v>
      </c>
      <c r="AE29" s="71">
        <f>IF(AE28&gt;AC28,2,IF(AE28+AC28=0,0,IF(AC28=AE28,1,0)))</f>
        <v>2</v>
      </c>
      <c r="AF29" s="71">
        <f>IF(AF28&gt;AH28,2,IF(AF28+AH28=0,0,IF(AH28=AF28,1,0)))</f>
        <v>2</v>
      </c>
      <c r="AG29" s="81" t="s">
        <v>83</v>
      </c>
      <c r="AH29" s="71">
        <f>IF(AH28&gt;AF28,2,IF(AH28+AF28=0,0,IF(AF28=AH28,1,0)))</f>
        <v>0</v>
      </c>
      <c r="AI29" s="169" t="s">
        <v>105</v>
      </c>
      <c r="AJ29" s="169"/>
      <c r="AK29" s="169"/>
      <c r="AL29" s="71">
        <f>IF(AL28&gt;AN28,2,IF(AL28+AN28=0,0,IF(AN28=AL28,1,0)))</f>
        <v>2</v>
      </c>
      <c r="AM29" s="73" t="s">
        <v>83</v>
      </c>
      <c r="AN29" s="71">
        <f>IF(AL28&lt;AN28,2,IF(AL28+AN28=0,0,IF(AL28=AN28,1,0)))</f>
        <v>0</v>
      </c>
      <c r="AO29" s="71">
        <f>IF(AO28&gt;AQ28,2,IF(AO28+AQ28=0,0,IF(AQ28=AO28,1,0)))</f>
        <v>2</v>
      </c>
      <c r="AP29" s="73" t="s">
        <v>83</v>
      </c>
      <c r="AQ29" s="71">
        <f>IF(AO28&lt;AQ28,2,IF(AO28+AQ28=0,0,IF(AO28=AQ28,1,0)))</f>
        <v>0</v>
      </c>
      <c r="AR29" s="71">
        <f>IF(AR28&gt;AT28,2,IF(AR28+AT28=0,0,IF(AT28=AR28,1,0)))</f>
        <v>2</v>
      </c>
      <c r="AS29" s="73" t="s">
        <v>83</v>
      </c>
      <c r="AT29" s="71">
        <f>IF(AR28&lt;AT28,2,IF(AR28+AT28=0,0,IF(AR28=AT28,1,0)))</f>
        <v>0</v>
      </c>
      <c r="AU29" s="71">
        <f>IF(AU28&gt;AW28,2,IF(AU28+AW28=0,0,IF(AW28=AU28,1,0)))</f>
        <v>1</v>
      </c>
      <c r="AV29" s="73" t="s">
        <v>83</v>
      </c>
      <c r="AW29" s="71">
        <f>IF(AU28&lt;AW28,2,IF(AU28+AW28=0,0,IF(AU28=AW28,1,0)))</f>
        <v>1</v>
      </c>
      <c r="AX29" s="71">
        <f>IF(AX28&gt;AZ28,2,IF(AX28+AZ28=0,0,IF(AZ28=AX28,1,0)))</f>
        <v>0</v>
      </c>
      <c r="AY29" s="73" t="s">
        <v>83</v>
      </c>
      <c r="AZ29" s="71">
        <f>IF(AX28&lt;AZ28,2,IF(AX28+AZ28=0,0,IF(AX28=AZ28,1,0)))</f>
        <v>0</v>
      </c>
      <c r="BA29" s="71">
        <f>IF(BA28&gt;BC28,2,IF(BA28+BC28=0,0,IF(BC28=BA28,1,0)))</f>
        <v>0</v>
      </c>
      <c r="BB29" s="73" t="s">
        <v>83</v>
      </c>
      <c r="BC29" s="71">
        <f>IF(BA28&lt;BC28,2,IF(BA28+BC28=0,0,IF(BA28=BC28,1,0)))</f>
        <v>2</v>
      </c>
      <c r="BD29" s="170">
        <f>BD28-BF28</f>
        <v>23</v>
      </c>
      <c r="BE29" s="170"/>
      <c r="BF29" s="170">
        <f t="shared" si="1"/>
        <v>12</v>
      </c>
      <c r="BG29" s="171">
        <f>BG28-BI28</f>
        <v>8</v>
      </c>
      <c r="BH29" s="171"/>
      <c r="BI29" s="171"/>
      <c r="BJ29" s="173"/>
    </row>
    <row r="30" spans="1:62" s="70" customFormat="1" ht="11.25" customHeight="1">
      <c r="A30" s="174" t="str">
        <f>Beschrieb!G7</f>
        <v>1.SC Gießen-Sachsenhausen</v>
      </c>
      <c r="B30" s="63">
        <f>'SpPl. Herren'!AH132</f>
        <v>20</v>
      </c>
      <c r="C30" s="76" t="s">
        <v>83</v>
      </c>
      <c r="D30" s="63">
        <f>'SpPl. Herren'!AE132</f>
        <v>19</v>
      </c>
      <c r="E30" s="63">
        <f>'SpPl. Herren'!AH40</f>
        <v>19</v>
      </c>
      <c r="F30" s="80" t="s">
        <v>83</v>
      </c>
      <c r="G30" s="63">
        <f>'SpPl. Herren'!AE40</f>
        <v>16</v>
      </c>
      <c r="H30" s="63">
        <f>'SpPl. Herren'!AH121</f>
        <v>16</v>
      </c>
      <c r="I30" s="76" t="s">
        <v>83</v>
      </c>
      <c r="J30" s="63">
        <f>'SpPl. Herren'!AE121</f>
        <v>22</v>
      </c>
      <c r="K30" s="63">
        <f>'SpPl. Herren'!AH31</f>
        <v>15</v>
      </c>
      <c r="L30" s="80" t="s">
        <v>83</v>
      </c>
      <c r="M30" s="63">
        <f>'SpPl. Herren'!AE31</f>
        <v>17</v>
      </c>
      <c r="N30" s="63">
        <f>'SpPl. Herren'!AH110</f>
        <v>14</v>
      </c>
      <c r="O30" s="80" t="s">
        <v>83</v>
      </c>
      <c r="P30" s="63">
        <f>'SpPl. Herren'!AE110</f>
        <v>20</v>
      </c>
      <c r="Q30" s="63">
        <f>'SpPl. Herren'!AH22</f>
        <v>11</v>
      </c>
      <c r="R30" s="80" t="s">
        <v>83</v>
      </c>
      <c r="S30" s="63">
        <f>'SpPl. Herren'!AE22</f>
        <v>16</v>
      </c>
      <c r="T30" s="63">
        <f>'SpPl. Herren'!AH192</f>
        <v>12</v>
      </c>
      <c r="U30" s="80" t="s">
        <v>83</v>
      </c>
      <c r="V30" s="63">
        <f>'SpPl. Herren'!AE192</f>
        <v>17</v>
      </c>
      <c r="W30" s="63">
        <f>'SpPl. Herren'!AH99</f>
        <v>10</v>
      </c>
      <c r="X30" s="80" t="s">
        <v>83</v>
      </c>
      <c r="Y30" s="63">
        <f>'SpPl. Herren'!AE99</f>
        <v>0</v>
      </c>
      <c r="Z30" s="63">
        <f>'SpPl. Herren'!AH183</f>
        <v>16</v>
      </c>
      <c r="AA30" s="80" t="s">
        <v>83</v>
      </c>
      <c r="AB30" s="63">
        <f>'SpPl. Herren'!AE183</f>
        <v>17</v>
      </c>
      <c r="AC30" s="63">
        <f>'SpPl. Herren'!AH88</f>
        <v>18</v>
      </c>
      <c r="AD30" s="80" t="s">
        <v>83</v>
      </c>
      <c r="AE30" s="63">
        <f>'SpPl. Herren'!AE88</f>
        <v>21</v>
      </c>
      <c r="AF30" s="63">
        <f>'SpPl. Herren'!AH174</f>
        <v>16</v>
      </c>
      <c r="AG30" s="80" t="s">
        <v>83</v>
      </c>
      <c r="AH30" s="63">
        <f>'SpPl. Herren'!AE174</f>
        <v>19</v>
      </c>
      <c r="AI30" s="63">
        <f>'SpPl. Herren'!AH77</f>
        <v>19</v>
      </c>
      <c r="AJ30" s="80" t="s">
        <v>83</v>
      </c>
      <c r="AK30" s="63">
        <f>'SpPl. Herren'!AE77</f>
        <v>21</v>
      </c>
      <c r="AL30" s="167" t="s">
        <v>107</v>
      </c>
      <c r="AM30" s="167"/>
      <c r="AN30" s="167"/>
      <c r="AO30" s="63">
        <f>'SpPl. Herren'!AE67</f>
        <v>13</v>
      </c>
      <c r="AP30" s="65" t="s">
        <v>83</v>
      </c>
      <c r="AQ30" s="63">
        <f>'SpPl. Herren'!AH67</f>
        <v>20</v>
      </c>
      <c r="AR30" s="63">
        <f>'SpPl. Herren'!AE154</f>
        <v>19</v>
      </c>
      <c r="AS30" s="65" t="s">
        <v>83</v>
      </c>
      <c r="AT30" s="63">
        <f>'SpPl. Herren'!AH154</f>
        <v>17</v>
      </c>
      <c r="AU30" s="63">
        <f>'SpPl. Herren'!AE58</f>
        <v>13</v>
      </c>
      <c r="AV30" s="65" t="s">
        <v>83</v>
      </c>
      <c r="AW30" s="63">
        <f>'SpPl. Herren'!AH58</f>
        <v>21</v>
      </c>
      <c r="AX30" s="63">
        <f>'SpPl. Herren'!AE143</f>
        <v>0</v>
      </c>
      <c r="AY30" s="65" t="s">
        <v>83</v>
      </c>
      <c r="AZ30" s="63">
        <f>'SpPl. Herren'!AH143</f>
        <v>0</v>
      </c>
      <c r="BA30" s="63">
        <f>'SpPl. Herren'!AE49</f>
        <v>15</v>
      </c>
      <c r="BB30" s="65" t="s">
        <v>83</v>
      </c>
      <c r="BC30" s="63">
        <f>'SpPl. Herren'!AH49</f>
        <v>22</v>
      </c>
      <c r="BD30" s="66">
        <f>SUM(BA30,AX30,AU30,AR30,AO30,AL30,AI30,AF30,AC30,Z30,W30,T30,Q30,N30,K30,H30,E30,B30)</f>
        <v>246</v>
      </c>
      <c r="BE30" s="67" t="s">
        <v>83</v>
      </c>
      <c r="BF30" s="77">
        <f t="shared" si="1"/>
        <v>285</v>
      </c>
      <c r="BG30" s="68">
        <f>SUM(B31,E31,H31,K31,N31,Q31,T31,W31,Z31,AC31,AF31,AI31,AL31,AO31,AR31,AU31,AX31,BA31)</f>
        <v>8</v>
      </c>
      <c r="BH30" s="67" t="s">
        <v>83</v>
      </c>
      <c r="BI30" s="69">
        <f>SUM(D31,G31,J31,M31,P31,S31,V31,Y31,AB31,AE31,AH31,AK31,AN31,AQ31,AT31,AW31,AZ31,BC31)</f>
        <v>24</v>
      </c>
      <c r="BJ30" s="173">
        <v>16</v>
      </c>
    </row>
    <row r="31" spans="1:62" s="74" customFormat="1" ht="11.25" customHeight="1">
      <c r="A31" s="174"/>
      <c r="B31" s="71">
        <f>IF(B30&gt;D30,2,IF(B30+D30=0,0,IF(D30=B30,1,0)))</f>
        <v>2</v>
      </c>
      <c r="C31" s="79" t="s">
        <v>83</v>
      </c>
      <c r="D31" s="71">
        <f>IF(D30&gt;B30,2,IF(D30+B30=0,0,IF(B30=D30,1,0)))</f>
        <v>0</v>
      </c>
      <c r="E31" s="71">
        <f>IF(E30&gt;G30,2,IF(E30+G30=0,0,IF(G30=E30,1,0)))</f>
        <v>2</v>
      </c>
      <c r="F31" s="81" t="s">
        <v>83</v>
      </c>
      <c r="G31" s="71">
        <f>IF(G30&gt;E30,2,IF(G30+E30=0,0,IF(E30=G30,1,0)))</f>
        <v>0</v>
      </c>
      <c r="H31" s="71">
        <f>IF(H30&gt;J30,2,IF(H30+J30=0,0,IF(J30=H30,1,0)))</f>
        <v>0</v>
      </c>
      <c r="I31" s="79" t="s">
        <v>83</v>
      </c>
      <c r="J31" s="71">
        <f>IF(J30&gt;H30,2,IF(J30+H30=0,0,IF(H30=J30,1,0)))</f>
        <v>2</v>
      </c>
      <c r="K31" s="71">
        <f>IF(K30&gt;M30,2,IF(K30+M30=0,0,IF(M30=K30,1,0)))</f>
        <v>0</v>
      </c>
      <c r="L31" s="81" t="s">
        <v>83</v>
      </c>
      <c r="M31" s="71">
        <f>IF(M30&gt;K30,2,IF(M30+K30=0,0,IF(K30=M30,1,0)))</f>
        <v>2</v>
      </c>
      <c r="N31" s="71">
        <f>IF(N30&gt;P30,2,IF(N30+P30=0,0,IF(P30=N30,1,0)))</f>
        <v>0</v>
      </c>
      <c r="O31" s="81" t="s">
        <v>83</v>
      </c>
      <c r="P31" s="71">
        <f>IF(P30&gt;N30,2,IF(P30+N30=0,0,IF(N30=P30,1,0)))</f>
        <v>2</v>
      </c>
      <c r="Q31" s="71">
        <f>IF(Q30&gt;S30,2,IF(Q30+S30=0,0,IF(S30=Q30,1,0)))</f>
        <v>0</v>
      </c>
      <c r="R31" s="81" t="s">
        <v>83</v>
      </c>
      <c r="S31" s="71">
        <f>IF(S30&gt;Q30,2,IF(S30+Q30=0,0,IF(Q30=S30,1,0)))</f>
        <v>2</v>
      </c>
      <c r="T31" s="71">
        <f>IF(T30&gt;V30,2,IF(T30+V30=0,0,IF(V30=T30,1,0)))</f>
        <v>0</v>
      </c>
      <c r="U31" s="81" t="s">
        <v>83</v>
      </c>
      <c r="V31" s="71">
        <f>IF(V30&gt;T30,2,IF(V30+T30=0,0,IF(T30=V30,1,0)))</f>
        <v>2</v>
      </c>
      <c r="W31" s="71">
        <f>IF(W30&gt;Y30,2,IF(W30+Y30=0,0,IF(Y30=W30,1,0)))</f>
        <v>2</v>
      </c>
      <c r="X31" s="81" t="s">
        <v>83</v>
      </c>
      <c r="Y31" s="71">
        <f>IF(Y30&gt;W30,2,IF(Y30+W30=0,0,IF(W30=Y30,1,0)))</f>
        <v>0</v>
      </c>
      <c r="Z31" s="71">
        <f>IF(Z30&gt;AB30,2,IF(Z30+AB30=0,0,IF(AB30=Z30,1,0)))</f>
        <v>0</v>
      </c>
      <c r="AA31" s="81" t="s">
        <v>83</v>
      </c>
      <c r="AB31" s="71">
        <f>IF(AB30&gt;Z30,2,IF(AB30+Z30=0,0,IF(Z30=AB30,1,0)))</f>
        <v>2</v>
      </c>
      <c r="AC31" s="71">
        <f>IF(AC30&gt;AE30,2,IF(AC30+AE30=0,0,IF(AE30=AC30,1,0)))</f>
        <v>0</v>
      </c>
      <c r="AD31" s="81" t="s">
        <v>83</v>
      </c>
      <c r="AE31" s="71">
        <f>IF(AE30&gt;AC30,2,IF(AE30+AC30=0,0,IF(AC30=AE30,1,0)))</f>
        <v>2</v>
      </c>
      <c r="AF31" s="71">
        <f>IF(AF30&gt;AH30,2,IF(AF30+AH30=0,0,IF(AH30=AF30,1,0)))</f>
        <v>0</v>
      </c>
      <c r="AG31" s="81" t="s">
        <v>83</v>
      </c>
      <c r="AH31" s="71">
        <f>IF(AH30&gt;AF30,2,IF(AH30+AF30=0,0,IF(AF30=AH30,1,0)))</f>
        <v>2</v>
      </c>
      <c r="AI31" s="71">
        <f>IF(AI30&gt;AK30,2,IF(AI30+AK30=0,0,IF(AK30=AI30,1,0)))</f>
        <v>0</v>
      </c>
      <c r="AJ31" s="81" t="s">
        <v>83</v>
      </c>
      <c r="AK31" s="71">
        <f>IF(AK30&gt;AI30,2,IF(AK30+AI30=0,0,IF(AI30=AK30,1,0)))</f>
        <v>2</v>
      </c>
      <c r="AL31" s="169" t="s">
        <v>105</v>
      </c>
      <c r="AM31" s="169"/>
      <c r="AN31" s="169"/>
      <c r="AO31" s="71">
        <f>IF(AO30&gt;AQ30,2,IF(AO30+AQ30=0,0,IF(AQ30=AO30,1,0)))</f>
        <v>0</v>
      </c>
      <c r="AP31" s="73" t="s">
        <v>83</v>
      </c>
      <c r="AQ31" s="71">
        <f>IF(AO30&lt;AQ30,2,IF(AO30+AQ30=0,0,IF(AO30=AQ30,1,0)))</f>
        <v>2</v>
      </c>
      <c r="AR31" s="71">
        <f>IF(AR30&gt;AT30,2,IF(AR30+AT30=0,0,IF(AT30=AR30,1,0)))</f>
        <v>2</v>
      </c>
      <c r="AS31" s="73" t="s">
        <v>83</v>
      </c>
      <c r="AT31" s="71">
        <f>IF(AR30&lt;AT30,2,IF(AR30+AT30=0,0,IF(AR30=AT30,1,0)))</f>
        <v>0</v>
      </c>
      <c r="AU31" s="71">
        <f>IF(AU30&gt;AW30,2,IF(AU30+AW30=0,0,IF(AW30=AU30,1,0)))</f>
        <v>0</v>
      </c>
      <c r="AV31" s="73" t="s">
        <v>83</v>
      </c>
      <c r="AW31" s="71">
        <f>IF(AU30&lt;AW30,2,IF(AU30+AW30=0,0,IF(AU30=AW30,1,0)))</f>
        <v>2</v>
      </c>
      <c r="AX31" s="71">
        <f>IF(AX30&gt;AZ30,2,IF(AX30+AZ30=0,0,IF(AZ30=AX30,1,0)))</f>
        <v>0</v>
      </c>
      <c r="AY31" s="73" t="s">
        <v>83</v>
      </c>
      <c r="AZ31" s="71">
        <f>IF(AX30&lt;AZ30,2,IF(AX30+AZ30=0,0,IF(AX30=AZ30,1,0)))</f>
        <v>0</v>
      </c>
      <c r="BA31" s="71">
        <f>IF(BA30&gt;BC30,2,IF(BA30+BC30=0,0,IF(BC30=BA30,1,0)))</f>
        <v>0</v>
      </c>
      <c r="BB31" s="73" t="s">
        <v>83</v>
      </c>
      <c r="BC31" s="71">
        <f>IF(BA30&lt;BC30,2,IF(BA30+BC30=0,0,IF(BA30=BC30,1,0)))</f>
        <v>2</v>
      </c>
      <c r="BD31" s="170">
        <f>BD30-BF30</f>
        <v>-39</v>
      </c>
      <c r="BE31" s="170"/>
      <c r="BF31" s="170">
        <f t="shared" si="1"/>
        <v>24</v>
      </c>
      <c r="BG31" s="171">
        <f>BG30-BI30</f>
        <v>-16</v>
      </c>
      <c r="BH31" s="171"/>
      <c r="BI31" s="171"/>
      <c r="BJ31" s="173"/>
    </row>
    <row r="32" spans="1:62" s="70" customFormat="1" ht="11.25" customHeight="1">
      <c r="A32" s="174" t="str">
        <f>Beschrieb!G8</f>
        <v>BRSG Kyffhäuser</v>
      </c>
      <c r="B32" s="63">
        <f>'SpPl. Herren'!AH39</f>
        <v>17</v>
      </c>
      <c r="C32" s="76" t="s">
        <v>83</v>
      </c>
      <c r="D32" s="63">
        <f>'SpPl. Herren'!AE39</f>
        <v>21</v>
      </c>
      <c r="E32" s="63">
        <f>'SpPl. Herren'!AH122</f>
        <v>17</v>
      </c>
      <c r="F32" s="80" t="s">
        <v>83</v>
      </c>
      <c r="G32" s="63">
        <f>'SpPl. Herren'!AE122</f>
        <v>18</v>
      </c>
      <c r="H32" s="63">
        <f>'SpPl. Herren'!AH30</f>
        <v>22</v>
      </c>
      <c r="I32" s="76" t="s">
        <v>83</v>
      </c>
      <c r="J32" s="63">
        <f>'SpPl. Herren'!AE30</f>
        <v>17</v>
      </c>
      <c r="K32" s="63">
        <f>'SpPl. Herren'!AH111</f>
        <v>19</v>
      </c>
      <c r="L32" s="80" t="s">
        <v>83</v>
      </c>
      <c r="M32" s="63">
        <f>'SpPl. Herren'!AE111</f>
        <v>15</v>
      </c>
      <c r="N32" s="63">
        <f>'SpPl. Herren'!AH21</f>
        <v>18</v>
      </c>
      <c r="O32" s="80" t="s">
        <v>83</v>
      </c>
      <c r="P32" s="63">
        <f>'SpPl. Herren'!AE21</f>
        <v>19</v>
      </c>
      <c r="Q32" s="63">
        <f>'SpPl. Herren'!AH191</f>
        <v>16</v>
      </c>
      <c r="R32" s="80" t="s">
        <v>83</v>
      </c>
      <c r="S32" s="63">
        <f>'SpPl. Herren'!AE191</f>
        <v>10</v>
      </c>
      <c r="T32" s="63">
        <f>'SpPl. Herren'!AH100</f>
        <v>12</v>
      </c>
      <c r="U32" s="80" t="s">
        <v>83</v>
      </c>
      <c r="V32" s="63">
        <f>'SpPl. Herren'!AE100</f>
        <v>20</v>
      </c>
      <c r="W32" s="63">
        <f>'SpPl. Herren'!AH182</f>
        <v>10</v>
      </c>
      <c r="X32" s="80" t="s">
        <v>83</v>
      </c>
      <c r="Y32" s="63">
        <f>'SpPl. Herren'!AE182</f>
        <v>0</v>
      </c>
      <c r="Z32" s="63">
        <f>'SpPl. Herren'!AH89</f>
        <v>16</v>
      </c>
      <c r="AA32" s="80" t="s">
        <v>83</v>
      </c>
      <c r="AB32" s="63">
        <f>'SpPl. Herren'!AE89</f>
        <v>17</v>
      </c>
      <c r="AC32" s="63">
        <f>'SpPl. Herren'!AH173</f>
        <v>11</v>
      </c>
      <c r="AD32" s="80" t="s">
        <v>83</v>
      </c>
      <c r="AE32" s="63">
        <f>'SpPl. Herren'!AE173</f>
        <v>16</v>
      </c>
      <c r="AF32" s="63">
        <f>'SpPl. Herren'!AH78</f>
        <v>22</v>
      </c>
      <c r="AG32" s="80" t="s">
        <v>83</v>
      </c>
      <c r="AH32" s="63">
        <f>'SpPl. Herren'!AE78</f>
        <v>16</v>
      </c>
      <c r="AI32" s="63">
        <f>'SpPl. Herren'!AH164</f>
        <v>16</v>
      </c>
      <c r="AJ32" s="80" t="s">
        <v>83</v>
      </c>
      <c r="AK32" s="63">
        <f>'SpPl. Herren'!AE164</f>
        <v>17</v>
      </c>
      <c r="AL32" s="63">
        <f>'SpPl. Herren'!AH67</f>
        <v>20</v>
      </c>
      <c r="AM32" s="80" t="s">
        <v>83</v>
      </c>
      <c r="AN32" s="63">
        <f>'SpPl. Herren'!AE67</f>
        <v>13</v>
      </c>
      <c r="AO32" s="167" t="s">
        <v>107</v>
      </c>
      <c r="AP32" s="167"/>
      <c r="AQ32" s="167"/>
      <c r="AR32" s="63">
        <f>'SpPl. Herren'!AE57</f>
        <v>18</v>
      </c>
      <c r="AS32" s="65" t="s">
        <v>83</v>
      </c>
      <c r="AT32" s="63">
        <f>'SpPl. Herren'!AH57</f>
        <v>20</v>
      </c>
      <c r="AU32" s="63">
        <f>'SpPl. Herren'!AE144</f>
        <v>16</v>
      </c>
      <c r="AV32" s="65" t="s">
        <v>83</v>
      </c>
      <c r="AW32" s="63">
        <f>'SpPl. Herren'!AH144</f>
        <v>14</v>
      </c>
      <c r="AX32" s="63">
        <f>'SpPl. Herren'!AE48</f>
        <v>0</v>
      </c>
      <c r="AY32" s="65" t="s">
        <v>83</v>
      </c>
      <c r="AZ32" s="63">
        <f>'SpPl. Herren'!AH48</f>
        <v>0</v>
      </c>
      <c r="BA32" s="63">
        <f>'SpPl. Herren'!AE133</f>
        <v>13</v>
      </c>
      <c r="BB32" s="65" t="s">
        <v>83</v>
      </c>
      <c r="BC32" s="63">
        <f>'SpPl. Herren'!AH133</f>
        <v>14</v>
      </c>
      <c r="BD32" s="66">
        <f>SUM(BA32,AX32,AU32,AR32,AO32,AL32,AI32,AF32,AC32,Z32,W32,T32,Q32,N32,K32,H32,E32,B32)</f>
        <v>263</v>
      </c>
      <c r="BE32" s="67" t="s">
        <v>83</v>
      </c>
      <c r="BF32" s="77">
        <f t="shared" si="1"/>
        <v>247</v>
      </c>
      <c r="BG32" s="68">
        <f>SUM(B33,E33,H33,K33,N33,Q33,T33,W33,Z33,AC33,AF33,AI33,AL33,AO33,AR33,AU33,AX33,BA33)</f>
        <v>14</v>
      </c>
      <c r="BH32" s="67" t="s">
        <v>83</v>
      </c>
      <c r="BI32" s="69">
        <f>SUM(D33,G33,J33,M33,P33,S33,V33,Y33,AB33,AE33,AH33,AK33,AN33,AQ33,AT33,AW33,AZ33,BC33)</f>
        <v>18</v>
      </c>
      <c r="BJ32" s="173">
        <v>11</v>
      </c>
    </row>
    <row r="33" spans="1:62" s="74" customFormat="1" ht="11.25" customHeight="1">
      <c r="A33" s="174"/>
      <c r="B33" s="71">
        <f>IF(B32&gt;D32,2,IF(B32+D32=0,0,IF(D32=B32,1,0)))</f>
        <v>0</v>
      </c>
      <c r="C33" s="79" t="s">
        <v>83</v>
      </c>
      <c r="D33" s="71">
        <f>IF(D32&gt;B32,2,IF(D32+B32=0,0,IF(B32=D32,1,0)))</f>
        <v>2</v>
      </c>
      <c r="E33" s="71">
        <f>IF(E32&gt;G32,2,IF(E32+G32=0,0,IF(G32=E32,1,0)))</f>
        <v>0</v>
      </c>
      <c r="F33" s="81" t="s">
        <v>83</v>
      </c>
      <c r="G33" s="71">
        <f>IF(G32&gt;E32,2,IF(G32+E32=0,0,IF(E32=G32,1,0)))</f>
        <v>2</v>
      </c>
      <c r="H33" s="71">
        <f>IF(H32&gt;J32,2,IF(H32+J32=0,0,IF(J32=H32,1,0)))</f>
        <v>2</v>
      </c>
      <c r="I33" s="79" t="s">
        <v>83</v>
      </c>
      <c r="J33" s="71">
        <f>IF(J32&gt;H32,2,IF(J32+H32=0,0,IF(H32=J32,1,0)))</f>
        <v>0</v>
      </c>
      <c r="K33" s="71">
        <f>IF(K32&gt;M32,2,IF(K32+M32=0,0,IF(M32=K32,1,0)))</f>
        <v>2</v>
      </c>
      <c r="L33" s="81" t="s">
        <v>83</v>
      </c>
      <c r="M33" s="71">
        <f>IF(M32&gt;K32,2,IF(M32+K32=0,0,IF(K32=M32,1,0)))</f>
        <v>0</v>
      </c>
      <c r="N33" s="71">
        <f>IF(N32&gt;P32,2,IF(N32+P32=0,0,IF(P32=N32,1,0)))</f>
        <v>0</v>
      </c>
      <c r="O33" s="81" t="s">
        <v>83</v>
      </c>
      <c r="P33" s="71">
        <f>IF(P32&gt;N32,2,IF(P32+N32=0,0,IF(N32=P32,1,0)))</f>
        <v>2</v>
      </c>
      <c r="Q33" s="71">
        <f>IF(Q32&gt;S32,2,IF(Q32+S32=0,0,IF(S32=Q32,1,0)))</f>
        <v>2</v>
      </c>
      <c r="R33" s="81" t="s">
        <v>83</v>
      </c>
      <c r="S33" s="71">
        <f>IF(S32&gt;Q32,2,IF(S32+Q32=0,0,IF(Q32=S32,1,0)))</f>
        <v>0</v>
      </c>
      <c r="T33" s="71">
        <f>IF(T32&gt;V32,2,IF(T32+V32=0,0,IF(V32=T32,1,0)))</f>
        <v>0</v>
      </c>
      <c r="U33" s="81" t="s">
        <v>83</v>
      </c>
      <c r="V33" s="71">
        <f>IF(V32&gt;T32,2,IF(V32+T32=0,0,IF(T32=V32,1,0)))</f>
        <v>2</v>
      </c>
      <c r="W33" s="71">
        <f>IF(W32&gt;Y32,2,IF(W32+Y32=0,0,IF(Y32=W32,1,0)))</f>
        <v>2</v>
      </c>
      <c r="X33" s="81" t="s">
        <v>83</v>
      </c>
      <c r="Y33" s="71">
        <f>IF(Y32&gt;W32,2,IF(Y32+W32=0,0,IF(W32=Y32,1,0)))</f>
        <v>0</v>
      </c>
      <c r="Z33" s="71">
        <f>IF(Z32&gt;AB32,2,IF(Z32+AB32=0,0,IF(AB32=Z32,1,0)))</f>
        <v>0</v>
      </c>
      <c r="AA33" s="81" t="s">
        <v>83</v>
      </c>
      <c r="AB33" s="71">
        <f>IF(AB32&gt;Z32,2,IF(AB32+Z32=0,0,IF(Z32=AB32,1,0)))</f>
        <v>2</v>
      </c>
      <c r="AC33" s="71">
        <f>IF(AC32&gt;AE32,2,IF(AC32+AE32=0,0,IF(AE32=AC32,1,0)))</f>
        <v>0</v>
      </c>
      <c r="AD33" s="81" t="s">
        <v>83</v>
      </c>
      <c r="AE33" s="71">
        <f>IF(AE32&gt;AC32,2,IF(AE32+AC32=0,0,IF(AC32=AE32,1,0)))</f>
        <v>2</v>
      </c>
      <c r="AF33" s="71">
        <f>IF(AF32&gt;AH32,2,IF(AF32+AH32=0,0,IF(AH32=AF32,1,0)))</f>
        <v>2</v>
      </c>
      <c r="AG33" s="81" t="s">
        <v>83</v>
      </c>
      <c r="AH33" s="71">
        <f>IF(AH32&gt;AF32,2,IF(AH32+AF32=0,0,IF(AF32=AH32,1,0)))</f>
        <v>0</v>
      </c>
      <c r="AI33" s="71">
        <f>IF(AI32&gt;AK32,2,IF(AI32+AK32=0,0,IF(AK32=AI32,1,0)))</f>
        <v>0</v>
      </c>
      <c r="AJ33" s="81" t="s">
        <v>83</v>
      </c>
      <c r="AK33" s="71">
        <f>IF(AK32&gt;AI32,2,IF(AK32+AI32=0,0,IF(AI32=AK32,1,0)))</f>
        <v>2</v>
      </c>
      <c r="AL33" s="71">
        <f>IF(AL32&gt;AN32,2,IF(AL32+AN32=0,0,IF(AN32=AL32,1,0)))</f>
        <v>2</v>
      </c>
      <c r="AM33" s="81" t="s">
        <v>83</v>
      </c>
      <c r="AN33" s="71">
        <f>IF(AN32&gt;AL32,2,IF(AN32+AL32=0,0,IF(AL32=AN32,1,0)))</f>
        <v>0</v>
      </c>
      <c r="AO33" s="169" t="s">
        <v>105</v>
      </c>
      <c r="AP33" s="169"/>
      <c r="AQ33" s="169"/>
      <c r="AR33" s="71">
        <f>IF(AR32&gt;AT32,2,IF(AR32+AT32=0,0,IF(AT32=AR32,1,0)))</f>
        <v>0</v>
      </c>
      <c r="AS33" s="73" t="s">
        <v>83</v>
      </c>
      <c r="AT33" s="71">
        <f>IF(AR32&lt;AT32,2,IF(AR32+AT32=0,0,IF(AR32=AT32,1,0)))</f>
        <v>2</v>
      </c>
      <c r="AU33" s="71">
        <f>IF(AU32&gt;AW32,2,IF(AU32+AW32=0,0,IF(AW32=AU32,1,0)))</f>
        <v>2</v>
      </c>
      <c r="AV33" s="73" t="s">
        <v>83</v>
      </c>
      <c r="AW33" s="71">
        <f>IF(AU32&lt;AW32,2,IF(AU32+AW32=0,0,IF(AU32=AW32,1,0)))</f>
        <v>0</v>
      </c>
      <c r="AX33" s="71">
        <f>IF(AX32&gt;AZ32,2,IF(AX32+AZ32=0,0,IF(AZ32=AX32,1,0)))</f>
        <v>0</v>
      </c>
      <c r="AY33" s="73" t="s">
        <v>83</v>
      </c>
      <c r="AZ33" s="71">
        <f>IF(AX32&lt;AZ32,2,IF(AX32+AZ32=0,0,IF(AX32=AZ32,1,0)))</f>
        <v>0</v>
      </c>
      <c r="BA33" s="71">
        <f>IF(BA32&gt;BC32,2,IF(BA32+BC32=0,0,IF(BC32=BA32,1,0)))</f>
        <v>0</v>
      </c>
      <c r="BB33" s="73" t="s">
        <v>83</v>
      </c>
      <c r="BC33" s="71">
        <f>IF(BA32&lt;BC32,2,IF(BA32+BC32=0,0,IF(BA32=BC32,1,0)))</f>
        <v>2</v>
      </c>
      <c r="BD33" s="170">
        <f>BD32-BF32</f>
        <v>16</v>
      </c>
      <c r="BE33" s="170"/>
      <c r="BF33" s="170">
        <f t="shared" si="1"/>
        <v>18</v>
      </c>
      <c r="BG33" s="171">
        <f>BG32-BI32</f>
        <v>-4</v>
      </c>
      <c r="BH33" s="171"/>
      <c r="BI33" s="171"/>
      <c r="BJ33" s="173"/>
    </row>
    <row r="34" spans="1:62" s="70" customFormat="1" ht="11.25" customHeight="1">
      <c r="A34" s="174" t="str">
        <f>Beschrieb!G9</f>
        <v>BSG Wilhelmsburg-Harburg</v>
      </c>
      <c r="B34" s="63">
        <f>'SpPl. Herren'!AH123</f>
        <v>15</v>
      </c>
      <c r="C34" s="76" t="s">
        <v>83</v>
      </c>
      <c r="D34" s="63">
        <f>'SpPl. Herren'!AE123</f>
        <v>15</v>
      </c>
      <c r="E34" s="63">
        <f>'SpPl. Herren'!AH29</f>
        <v>20</v>
      </c>
      <c r="F34" s="80" t="s">
        <v>83</v>
      </c>
      <c r="G34" s="63">
        <f>'SpPl. Herren'!AE29</f>
        <v>21</v>
      </c>
      <c r="H34" s="63">
        <f>'SpPl. Herren'!AH112</f>
        <v>20</v>
      </c>
      <c r="I34" s="76" t="s">
        <v>83</v>
      </c>
      <c r="J34" s="63">
        <f>'SpPl. Herren'!AE112</f>
        <v>17</v>
      </c>
      <c r="K34" s="63">
        <f>'SpPl. Herren'!AH20</f>
        <v>17</v>
      </c>
      <c r="L34" s="80" t="s">
        <v>83</v>
      </c>
      <c r="M34" s="63">
        <f>'SpPl. Herren'!AE20</f>
        <v>19</v>
      </c>
      <c r="N34" s="63">
        <f>'SpPl. Herren'!AH190</f>
        <v>15</v>
      </c>
      <c r="O34" s="80" t="s">
        <v>83</v>
      </c>
      <c r="P34" s="63">
        <f>'SpPl. Herren'!AE190</f>
        <v>20</v>
      </c>
      <c r="Q34" s="63">
        <f>'SpPl. Herren'!AH101</f>
        <v>9</v>
      </c>
      <c r="R34" s="80" t="s">
        <v>83</v>
      </c>
      <c r="S34" s="63">
        <f>'SpPl. Herren'!AE101</f>
        <v>19</v>
      </c>
      <c r="T34" s="63">
        <f>'SpPl. Herren'!AH181</f>
        <v>9</v>
      </c>
      <c r="U34" s="80" t="s">
        <v>83</v>
      </c>
      <c r="V34" s="63">
        <f>'SpPl. Herren'!AE181</f>
        <v>19</v>
      </c>
      <c r="W34" s="63">
        <f>'SpPl. Herren'!AH90</f>
        <v>10</v>
      </c>
      <c r="X34" s="80" t="s">
        <v>83</v>
      </c>
      <c r="Y34" s="63">
        <f>'SpPl. Herren'!AE90</f>
        <v>0</v>
      </c>
      <c r="Z34" s="63">
        <f>'SpPl. Herren'!AH172</f>
        <v>19</v>
      </c>
      <c r="AA34" s="80" t="s">
        <v>83</v>
      </c>
      <c r="AB34" s="63">
        <f>'SpPl. Herren'!AE172</f>
        <v>20</v>
      </c>
      <c r="AC34" s="63">
        <f>'SpPl. Herren'!AH79</f>
        <v>19</v>
      </c>
      <c r="AD34" s="80" t="s">
        <v>83</v>
      </c>
      <c r="AE34" s="63">
        <f>'SpPl. Herren'!AE79</f>
        <v>18</v>
      </c>
      <c r="AF34" s="63">
        <f>'SpPl. Herren'!AH163</f>
        <v>18</v>
      </c>
      <c r="AG34" s="80" t="s">
        <v>83</v>
      </c>
      <c r="AH34" s="63">
        <f>'SpPl. Herren'!AE163</f>
        <v>22</v>
      </c>
      <c r="AI34" s="63">
        <f>'SpPl. Herren'!AH68</f>
        <v>19</v>
      </c>
      <c r="AJ34" s="80" t="s">
        <v>83</v>
      </c>
      <c r="AK34" s="63">
        <f>'SpPl. Herren'!AE68</f>
        <v>20</v>
      </c>
      <c r="AL34" s="63">
        <f>'SpPl. Herren'!AH154</f>
        <v>17</v>
      </c>
      <c r="AM34" s="80" t="s">
        <v>83</v>
      </c>
      <c r="AN34" s="63">
        <f>'SpPl. Herren'!AE154</f>
        <v>19</v>
      </c>
      <c r="AO34" s="63">
        <f>'SpPl. Herren'!AH57</f>
        <v>20</v>
      </c>
      <c r="AP34" s="80" t="s">
        <v>83</v>
      </c>
      <c r="AQ34" s="63">
        <f>'SpPl. Herren'!AE57</f>
        <v>18</v>
      </c>
      <c r="AR34" s="167" t="s">
        <v>107</v>
      </c>
      <c r="AS34" s="167"/>
      <c r="AT34" s="167"/>
      <c r="AU34" s="63">
        <f>'SpPl. Herren'!AE47</f>
        <v>19</v>
      </c>
      <c r="AV34" s="65" t="s">
        <v>83</v>
      </c>
      <c r="AW34" s="63">
        <f>'SpPl. Herren'!AH47</f>
        <v>18</v>
      </c>
      <c r="AX34" s="63">
        <f>'SpPl. Herren'!AE134</f>
        <v>0</v>
      </c>
      <c r="AY34" s="65" t="s">
        <v>83</v>
      </c>
      <c r="AZ34" s="63">
        <f>'SpPl. Herren'!AH134</f>
        <v>0</v>
      </c>
      <c r="BA34" s="63">
        <f>'SpPl. Herren'!AE38</f>
        <v>15</v>
      </c>
      <c r="BB34" s="65" t="s">
        <v>83</v>
      </c>
      <c r="BC34" s="63">
        <f>'SpPl. Herren'!AH38</f>
        <v>20</v>
      </c>
      <c r="BD34" s="66">
        <f>SUM(BA34,AX34,AU34,AR34,AO34,AL34,AI34,AF34,AC34,Z34,W34,T34,Q34,N34,K34,H34,E34,B34)</f>
        <v>261</v>
      </c>
      <c r="BE34" s="67" t="s">
        <v>83</v>
      </c>
      <c r="BF34" s="77">
        <f t="shared" si="1"/>
        <v>285</v>
      </c>
      <c r="BG34" s="68">
        <f>SUM(B35,E35,H35,K35,N35,Q35,T35,W35,Z35,AC35,AF35,AI35,AL35,AO35,AR35,AU35,AX35,BA35)</f>
        <v>11</v>
      </c>
      <c r="BH34" s="67" t="s">
        <v>83</v>
      </c>
      <c r="BI34" s="69">
        <f>SUM(D35,G35,J35,M35,P35,S35,V35,Y35,AB35,AE35,AH35,AK35,AN35,AQ35,AT35,AW35,AZ35,BC35)</f>
        <v>21</v>
      </c>
      <c r="BJ34" s="173">
        <v>15</v>
      </c>
    </row>
    <row r="35" spans="1:62" s="74" customFormat="1" ht="11.25" customHeight="1">
      <c r="A35" s="174"/>
      <c r="B35" s="71">
        <f>IF(B34&gt;D34,2,IF(B34+D34=0,0,IF(D34=B34,1,0)))</f>
        <v>1</v>
      </c>
      <c r="C35" s="79" t="s">
        <v>83</v>
      </c>
      <c r="D35" s="71">
        <f>IF(D34&gt;B34,2,IF(D34+B34=0,0,IF(B34=D34,1,0)))</f>
        <v>1</v>
      </c>
      <c r="E35" s="71">
        <f>IF(E34&gt;G34,2,IF(E34+G34=0,0,IF(G34=E34,1,0)))</f>
        <v>0</v>
      </c>
      <c r="F35" s="81" t="s">
        <v>83</v>
      </c>
      <c r="G35" s="71">
        <f>IF(G34&gt;E34,2,IF(G34+E34=0,0,IF(E34=G34,1,0)))</f>
        <v>2</v>
      </c>
      <c r="H35" s="71">
        <f>IF(H34&gt;J34,2,IF(H34+J34=0,0,IF(J34=H34,1,0)))</f>
        <v>2</v>
      </c>
      <c r="I35" s="79" t="s">
        <v>83</v>
      </c>
      <c r="J35" s="71">
        <f>IF(J34&gt;H34,2,IF(J34+H34=0,0,IF(H34=J34,1,0)))</f>
        <v>0</v>
      </c>
      <c r="K35" s="71">
        <f>IF(K34&gt;M34,2,IF(K34+M34=0,0,IF(M34=K34,1,0)))</f>
        <v>0</v>
      </c>
      <c r="L35" s="81" t="s">
        <v>83</v>
      </c>
      <c r="M35" s="71">
        <f>IF(M34&gt;K34,2,IF(M34+K34=0,0,IF(K34=M34,1,0)))</f>
        <v>2</v>
      </c>
      <c r="N35" s="71">
        <f>IF(N34&gt;P34,2,IF(N34+P34=0,0,IF(P34=N34,1,0)))</f>
        <v>0</v>
      </c>
      <c r="O35" s="81" t="s">
        <v>83</v>
      </c>
      <c r="P35" s="71">
        <f>IF(P34&gt;N34,2,IF(P34+N34=0,0,IF(N34=P34,1,0)))</f>
        <v>2</v>
      </c>
      <c r="Q35" s="71">
        <f>IF(Q34&gt;S34,2,IF(Q34+S34=0,0,IF(S34=Q34,1,0)))</f>
        <v>0</v>
      </c>
      <c r="R35" s="81" t="s">
        <v>83</v>
      </c>
      <c r="S35" s="71">
        <f>IF(S34&gt;Q34,2,IF(S34+Q34=0,0,IF(Q34=S34,1,0)))</f>
        <v>2</v>
      </c>
      <c r="T35" s="71">
        <f>IF(T34&gt;V34,2,IF(T34+V34=0,0,IF(V34=T34,1,0)))</f>
        <v>0</v>
      </c>
      <c r="U35" s="81" t="s">
        <v>83</v>
      </c>
      <c r="V35" s="71">
        <f>IF(V34&gt;T34,2,IF(V34+T34=0,0,IF(T34=V34,1,0)))</f>
        <v>2</v>
      </c>
      <c r="W35" s="71">
        <f>IF(W34&gt;Y34,2,IF(W34+Y34=0,0,IF(Y34=W34,1,0)))</f>
        <v>2</v>
      </c>
      <c r="X35" s="81" t="s">
        <v>83</v>
      </c>
      <c r="Y35" s="71">
        <f>IF(Y34&gt;W34,2,IF(Y34+W34=0,0,IF(W34=Y34,1,0)))</f>
        <v>0</v>
      </c>
      <c r="Z35" s="71">
        <f>IF(Z34&gt;AB34,2,IF(Z34+AB34=0,0,IF(AB34=Z34,1,0)))</f>
        <v>0</v>
      </c>
      <c r="AA35" s="81" t="s">
        <v>83</v>
      </c>
      <c r="AB35" s="71">
        <f>IF(AB34&gt;Z34,2,IF(AB34+Z34=0,0,IF(Z34=AB34,1,0)))</f>
        <v>2</v>
      </c>
      <c r="AC35" s="71">
        <f>IF(AC34&gt;AE34,2,IF(AC34+AE34=0,0,IF(AE34=AC34,1,0)))</f>
        <v>2</v>
      </c>
      <c r="AD35" s="81" t="s">
        <v>83</v>
      </c>
      <c r="AE35" s="71">
        <f>IF(AE34&gt;AC34,2,IF(AE34+AC34=0,0,IF(AC34=AE34,1,0)))</f>
        <v>0</v>
      </c>
      <c r="AF35" s="71">
        <f>IF(AF34&gt;AH34,2,IF(AF34+AH34=0,0,IF(AH34=AF34,1,0)))</f>
        <v>0</v>
      </c>
      <c r="AG35" s="81" t="s">
        <v>83</v>
      </c>
      <c r="AH35" s="71">
        <f>IF(AH34&gt;AF34,2,IF(AH34+AF34=0,0,IF(AF34=AH34,1,0)))</f>
        <v>2</v>
      </c>
      <c r="AI35" s="71">
        <f>IF(AI34&gt;AK34,2,IF(AI34+AK34=0,0,IF(AK34=AI34,1,0)))</f>
        <v>0</v>
      </c>
      <c r="AJ35" s="81" t="s">
        <v>83</v>
      </c>
      <c r="AK35" s="71">
        <f>IF(AK34&gt;AI34,2,IF(AK34+AI34=0,0,IF(AI34=AK34,1,0)))</f>
        <v>2</v>
      </c>
      <c r="AL35" s="71">
        <f>IF(AL34&gt;AN34,2,IF(AL34+AN34=0,0,IF(AN34=AL34,1,0)))</f>
        <v>0</v>
      </c>
      <c r="AM35" s="81" t="s">
        <v>83</v>
      </c>
      <c r="AN35" s="71">
        <f>IF(AN34&gt;AL34,2,IF(AN34+AL34=0,0,IF(AL34=AN34,1,0)))</f>
        <v>2</v>
      </c>
      <c r="AO35" s="71">
        <f>IF(AO34&gt;AQ34,2,IF(AO34+AQ34=0,0,IF(AQ34=AO34,1,0)))</f>
        <v>2</v>
      </c>
      <c r="AP35" s="81" t="s">
        <v>83</v>
      </c>
      <c r="AQ35" s="71">
        <f>IF(AQ34&gt;AO34,2,IF(AQ34+AO34=0,0,IF(AO34=AQ34,1,0)))</f>
        <v>0</v>
      </c>
      <c r="AR35" s="169" t="s">
        <v>105</v>
      </c>
      <c r="AS35" s="169"/>
      <c r="AT35" s="169"/>
      <c r="AU35" s="71">
        <f>IF(AU34&gt;AW34,2,IF(AU34+AW34=0,0,IF(AW34=AU34,1,0)))</f>
        <v>2</v>
      </c>
      <c r="AV35" s="73" t="s">
        <v>83</v>
      </c>
      <c r="AW35" s="71">
        <f>IF(AU34&lt;AW34,2,IF(AU34+AW34=0,0,IF(AU34=AW34,1,0)))</f>
        <v>0</v>
      </c>
      <c r="AX35" s="71">
        <f>IF(AX34&gt;AZ34,2,IF(AX34+AZ34=0,0,IF(AZ34=AX34,1,0)))</f>
        <v>0</v>
      </c>
      <c r="AY35" s="73" t="s">
        <v>83</v>
      </c>
      <c r="AZ35" s="71">
        <f>IF(AX34&lt;AZ34,2,IF(AX34+AZ34=0,0,IF(AX34=AZ34,1,0)))</f>
        <v>0</v>
      </c>
      <c r="BA35" s="71">
        <f>IF(BA34&gt;BC34,2,IF(BA34+BC34=0,0,IF(BC34=BA34,1,0)))</f>
        <v>0</v>
      </c>
      <c r="BB35" s="73" t="s">
        <v>83</v>
      </c>
      <c r="BC35" s="71">
        <f>IF(BA34&lt;BC34,2,IF(BA34+BC34=0,0,IF(BA34=BC34,1,0)))</f>
        <v>2</v>
      </c>
      <c r="BD35" s="170">
        <f>BD34-BF34</f>
        <v>-24</v>
      </c>
      <c r="BE35" s="170"/>
      <c r="BF35" s="170">
        <f t="shared" si="1"/>
        <v>21</v>
      </c>
      <c r="BG35" s="171">
        <f>BG34-BI34</f>
        <v>-10</v>
      </c>
      <c r="BH35" s="171"/>
      <c r="BI35" s="171"/>
      <c r="BJ35" s="173"/>
    </row>
    <row r="36" spans="1:62" s="70" customFormat="1" ht="11.25" customHeight="1">
      <c r="A36" s="174" t="str">
        <f>Beschrieb!G10</f>
        <v>BSSV Köthen</v>
      </c>
      <c r="B36" s="63">
        <f>'SpPl. Herren'!AH28</f>
        <v>17</v>
      </c>
      <c r="C36" s="76" t="s">
        <v>83</v>
      </c>
      <c r="D36" s="63">
        <f>'SpPl. Herren'!AE28</f>
        <v>12</v>
      </c>
      <c r="E36" s="63">
        <f>'SpPl. Herren'!AH113</f>
        <v>19</v>
      </c>
      <c r="F36" s="80" t="s">
        <v>83</v>
      </c>
      <c r="G36" s="63">
        <f>'SpPl. Herren'!AE113</f>
        <v>16</v>
      </c>
      <c r="H36" s="63">
        <f>'SpPl. Herren'!AH19</f>
        <v>20</v>
      </c>
      <c r="I36" s="76" t="s">
        <v>83</v>
      </c>
      <c r="J36" s="63">
        <f>'SpPl. Herren'!AE19</f>
        <v>14</v>
      </c>
      <c r="K36" s="63">
        <f>'SpPl. Herren'!AH189</f>
        <v>22</v>
      </c>
      <c r="L36" s="80" t="s">
        <v>83</v>
      </c>
      <c r="M36" s="63">
        <f>'SpPl. Herren'!AE189</f>
        <v>17</v>
      </c>
      <c r="N36" s="63">
        <f>'SpPl. Herren'!AH102</f>
        <v>10</v>
      </c>
      <c r="O36" s="80" t="s">
        <v>83</v>
      </c>
      <c r="P36" s="63">
        <f>'SpPl. Herren'!AE102</f>
        <v>17</v>
      </c>
      <c r="Q36" s="63">
        <f>'SpPl. Herren'!AH180</f>
        <v>10</v>
      </c>
      <c r="R36" s="80" t="s">
        <v>83</v>
      </c>
      <c r="S36" s="63">
        <f>'SpPl. Herren'!AE180</f>
        <v>10</v>
      </c>
      <c r="T36" s="63">
        <f>'SpPl. Herren'!AH91</f>
        <v>11</v>
      </c>
      <c r="U36" s="80" t="s">
        <v>83</v>
      </c>
      <c r="V36" s="63">
        <f>'SpPl. Herren'!AE91</f>
        <v>17</v>
      </c>
      <c r="W36" s="63">
        <f>'SpPl. Herren'!AH171</f>
        <v>10</v>
      </c>
      <c r="X36" s="80" t="s">
        <v>83</v>
      </c>
      <c r="Y36" s="63">
        <f>'SpPl. Herren'!AE171</f>
        <v>0</v>
      </c>
      <c r="Z36" s="63">
        <f>'SpPl. Herren'!AH80</f>
        <v>18</v>
      </c>
      <c r="AA36" s="80" t="s">
        <v>83</v>
      </c>
      <c r="AB36" s="63">
        <f>'SpPl. Herren'!AE80</f>
        <v>17</v>
      </c>
      <c r="AC36" s="63">
        <f>'SpPl. Herren'!AH162</f>
        <v>16</v>
      </c>
      <c r="AD36" s="80" t="s">
        <v>83</v>
      </c>
      <c r="AE36" s="63">
        <f>'SpPl. Herren'!AE162</f>
        <v>13</v>
      </c>
      <c r="AF36" s="63">
        <f>'SpPl. Herren'!AH69</f>
        <v>17</v>
      </c>
      <c r="AG36" s="80" t="s">
        <v>83</v>
      </c>
      <c r="AH36" s="63">
        <f>'SpPl. Herren'!AE69</f>
        <v>19</v>
      </c>
      <c r="AI36" s="63">
        <f>'SpPl. Herren'!AH153</f>
        <v>14</v>
      </c>
      <c r="AJ36" s="80" t="s">
        <v>83</v>
      </c>
      <c r="AK36" s="63">
        <f>'SpPl. Herren'!AE153</f>
        <v>14</v>
      </c>
      <c r="AL36" s="63">
        <f>'SpPl. Herren'!AH58</f>
        <v>21</v>
      </c>
      <c r="AM36" s="80" t="s">
        <v>83</v>
      </c>
      <c r="AN36" s="63">
        <f>'SpPl. Herren'!AE58</f>
        <v>13</v>
      </c>
      <c r="AO36" s="63">
        <f>'SpPl. Herren'!AH144</f>
        <v>14</v>
      </c>
      <c r="AP36" s="80" t="s">
        <v>83</v>
      </c>
      <c r="AQ36" s="63">
        <f>'SpPl. Herren'!AE144</f>
        <v>16</v>
      </c>
      <c r="AR36" s="63">
        <f>'SpPl. Herren'!AH47</f>
        <v>18</v>
      </c>
      <c r="AS36" s="80" t="s">
        <v>83</v>
      </c>
      <c r="AT36" s="63">
        <f>'SpPl. Herren'!AE47</f>
        <v>19</v>
      </c>
      <c r="AU36" s="167" t="s">
        <v>107</v>
      </c>
      <c r="AV36" s="167"/>
      <c r="AW36" s="167"/>
      <c r="AX36" s="63">
        <f>'SpPl. Herren'!AH37</f>
        <v>0</v>
      </c>
      <c r="AY36" s="65" t="s">
        <v>83</v>
      </c>
      <c r="AZ36" s="63">
        <f>'SpPl. Herren'!AE37</f>
        <v>0</v>
      </c>
      <c r="BA36" s="63">
        <f>'SpPl. Herren'!AE124</f>
        <v>17</v>
      </c>
      <c r="BB36" s="65" t="s">
        <v>83</v>
      </c>
      <c r="BC36" s="63">
        <f>'SpPl. Herren'!AH124</f>
        <v>12</v>
      </c>
      <c r="BD36" s="66">
        <f>SUM(BA36,AX36,AU36,AR36,AO36,AL36,AI36,AF36,AC36,Z36,W36,T36,Q36,N36,K36,H36,E36,B36)</f>
        <v>254</v>
      </c>
      <c r="BE36" s="67" t="s">
        <v>83</v>
      </c>
      <c r="BF36" s="77">
        <f t="shared" si="1"/>
        <v>226</v>
      </c>
      <c r="BG36" s="68">
        <f>SUM(B37,E37,H37,K37,N37,Q37,T37,W37,Z37,AC37,AF37,AI37,AL37,AO37,AR37,AU37,AX37,BA37)</f>
        <v>20</v>
      </c>
      <c r="BH36" s="67" t="s">
        <v>83</v>
      </c>
      <c r="BI36" s="69">
        <f>SUM(D37,G37,J37,M37,P37,S37,V37,Y37,AB37,AE37,AH37,AK37,AN37,AQ37,AT37,AW37,AZ37,BC37)</f>
        <v>12</v>
      </c>
      <c r="BJ36" s="173" t="s">
        <v>116</v>
      </c>
    </row>
    <row r="37" spans="1:62" s="74" customFormat="1" ht="11.25" customHeight="1">
      <c r="A37" s="174"/>
      <c r="B37" s="71">
        <f>IF(B36&gt;D36,2,IF(B36+D36=0,0,IF(D36=B36,1,0)))</f>
        <v>2</v>
      </c>
      <c r="C37" s="79" t="s">
        <v>83</v>
      </c>
      <c r="D37" s="71">
        <f>IF(D36&gt;B36,2,IF(D36+B36=0,0,IF(B36=D36,1,0)))</f>
        <v>0</v>
      </c>
      <c r="E37" s="71">
        <f>IF(E36&gt;G36,2,IF(E36+G36=0,0,IF(G36=E36,1,0)))</f>
        <v>2</v>
      </c>
      <c r="F37" s="81" t="s">
        <v>83</v>
      </c>
      <c r="G37" s="71">
        <f>IF(G36&gt;E36,2,IF(G36+E36=0,0,IF(E36=G36,1,0)))</f>
        <v>0</v>
      </c>
      <c r="H37" s="71">
        <f>IF(H36&gt;J36,2,IF(H36+J36=0,0,IF(J36=H36,1,0)))</f>
        <v>2</v>
      </c>
      <c r="I37" s="79" t="s">
        <v>83</v>
      </c>
      <c r="J37" s="71">
        <f>IF(J36&gt;H36,2,IF(J36+H36=0,0,IF(H36=J36,1,0)))</f>
        <v>0</v>
      </c>
      <c r="K37" s="71">
        <f>IF(K36&gt;M36,2,IF(K36+M36=0,0,IF(M36=K36,1,0)))</f>
        <v>2</v>
      </c>
      <c r="L37" s="81" t="s">
        <v>83</v>
      </c>
      <c r="M37" s="71">
        <f>IF(M36&gt;K36,2,IF(M36+K36=0,0,IF(K36=M36,1,0)))</f>
        <v>0</v>
      </c>
      <c r="N37" s="71">
        <f>IF(N36&gt;P36,2,IF(N36+P36=0,0,IF(P36=N36,1,0)))</f>
        <v>0</v>
      </c>
      <c r="O37" s="81" t="s">
        <v>83</v>
      </c>
      <c r="P37" s="71">
        <f>IF(P36&gt;N36,2,IF(P36+N36=0,0,IF(N36=P36,1,0)))</f>
        <v>2</v>
      </c>
      <c r="Q37" s="71">
        <f>IF(Q36&gt;S36,2,IF(Q36+S36=0,0,IF(S36=Q36,1,0)))</f>
        <v>1</v>
      </c>
      <c r="R37" s="81" t="s">
        <v>83</v>
      </c>
      <c r="S37" s="71">
        <f>IF(S36&gt;Q36,2,IF(S36+Q36=0,0,IF(Q36=S36,1,0)))</f>
        <v>1</v>
      </c>
      <c r="T37" s="71">
        <f>IF(T36&gt;V36,2,IF(T36+V36=0,0,IF(V36=T36,1,0)))</f>
        <v>0</v>
      </c>
      <c r="U37" s="81" t="s">
        <v>83</v>
      </c>
      <c r="V37" s="71">
        <f>IF(V36&gt;T36,2,IF(V36+T36=0,0,IF(T36=V36,1,0)))</f>
        <v>2</v>
      </c>
      <c r="W37" s="71">
        <f>IF(W36&gt;Y36,2,IF(W36+Y36=0,0,IF(Y36=W36,1,0)))</f>
        <v>2</v>
      </c>
      <c r="X37" s="81" t="s">
        <v>83</v>
      </c>
      <c r="Y37" s="71">
        <f>IF(Y36&gt;W36,2,IF(Y36+W36=0,0,IF(W36=Y36,1,0)))</f>
        <v>0</v>
      </c>
      <c r="Z37" s="71">
        <f>IF(Z36&gt;AB36,2,IF(Z36+AB36=0,0,IF(AB36=Z36,1,0)))</f>
        <v>2</v>
      </c>
      <c r="AA37" s="81" t="s">
        <v>83</v>
      </c>
      <c r="AB37" s="71">
        <f>IF(AB36&gt;Z36,2,IF(AB36+Z36=0,0,IF(Z36=AB36,1,0)))</f>
        <v>0</v>
      </c>
      <c r="AC37" s="71">
        <f>IF(AC36&gt;AE36,2,IF(AC36+AE36=0,0,IF(AE36=AC36,1,0)))</f>
        <v>2</v>
      </c>
      <c r="AD37" s="81" t="s">
        <v>83</v>
      </c>
      <c r="AE37" s="71">
        <f>IF(AE36&gt;AC36,2,IF(AE36+AC36=0,0,IF(AC36=AE36,1,0)))</f>
        <v>0</v>
      </c>
      <c r="AF37" s="71">
        <f>IF(AF36&gt;AH36,2,IF(AF36+AH36=0,0,IF(AH36=AF36,1,0)))</f>
        <v>0</v>
      </c>
      <c r="AG37" s="81" t="s">
        <v>83</v>
      </c>
      <c r="AH37" s="71">
        <f>IF(AH36&gt;AF36,2,IF(AH36+AF36=0,0,IF(AF36=AH36,1,0)))</f>
        <v>2</v>
      </c>
      <c r="AI37" s="71">
        <f>IF(AI36&gt;AK36,2,IF(AI36+AK36=0,0,IF(AK36=AI36,1,0)))</f>
        <v>1</v>
      </c>
      <c r="AJ37" s="81" t="s">
        <v>83</v>
      </c>
      <c r="AK37" s="71">
        <f>IF(AK36&gt;AI36,2,IF(AK36+AI36=0,0,IF(AI36=AK36,1,0)))</f>
        <v>1</v>
      </c>
      <c r="AL37" s="71">
        <f>IF(AL36&gt;AN36,2,IF(AL36+AN36=0,0,IF(AN36=AL36,1,0)))</f>
        <v>2</v>
      </c>
      <c r="AM37" s="81" t="s">
        <v>83</v>
      </c>
      <c r="AN37" s="71">
        <f>IF(AN36&gt;AL36,2,IF(AN36+AL36=0,0,IF(AL36=AN36,1,0)))</f>
        <v>0</v>
      </c>
      <c r="AO37" s="71">
        <f>IF(AO36&gt;AQ36,2,IF(AO36+AQ36=0,0,IF(AQ36=AO36,1,0)))</f>
        <v>0</v>
      </c>
      <c r="AP37" s="81" t="s">
        <v>83</v>
      </c>
      <c r="AQ37" s="71">
        <f>IF(AQ36&gt;AO36,2,IF(AQ36+AO36=0,0,IF(AO36=AQ36,1,0)))</f>
        <v>2</v>
      </c>
      <c r="AR37" s="71">
        <f>IF(AR36&gt;AT36,2,IF(AR36+AT36=0,0,IF(AT36=AR36,1,0)))</f>
        <v>0</v>
      </c>
      <c r="AS37" s="81" t="s">
        <v>83</v>
      </c>
      <c r="AT37" s="71">
        <f>IF(AT36&gt;AR36,2,IF(AT36+AR36=0,0,IF(AR36=AT36,1,0)))</f>
        <v>2</v>
      </c>
      <c r="AU37" s="169" t="s">
        <v>105</v>
      </c>
      <c r="AV37" s="169"/>
      <c r="AW37" s="169"/>
      <c r="AX37" s="71">
        <f>IF(AX36&gt;AZ36,2,IF(AX36+AZ36=0,0,IF(AZ36=AX36,1,0)))</f>
        <v>0</v>
      </c>
      <c r="AY37" s="73" t="s">
        <v>83</v>
      </c>
      <c r="AZ37" s="71">
        <f>IF(AX36&lt;AZ36,2,IF(AX36+AZ36=0,0,IF(AX36=AZ36,1,0)))</f>
        <v>0</v>
      </c>
      <c r="BA37" s="71">
        <f>IF(BA36&gt;BC36,2,IF(BA36+BC36=0,0,IF(BC36=BA36,1,0)))</f>
        <v>2</v>
      </c>
      <c r="BB37" s="73" t="s">
        <v>83</v>
      </c>
      <c r="BC37" s="71">
        <f>IF(BA36&lt;BC36,2,IF(BA36+BC36=0,0,IF(BA36=BC36,1,0)))</f>
        <v>0</v>
      </c>
      <c r="BD37" s="170">
        <f>BD36-BF36</f>
        <v>28</v>
      </c>
      <c r="BE37" s="170"/>
      <c r="BF37" s="170">
        <f t="shared" si="1"/>
        <v>12</v>
      </c>
      <c r="BG37" s="171">
        <f>BG36-BI36</f>
        <v>8</v>
      </c>
      <c r="BH37" s="171"/>
      <c r="BI37" s="171"/>
      <c r="BJ37" s="173"/>
    </row>
    <row r="38" spans="1:62" s="70" customFormat="1" ht="11.25" customHeight="1">
      <c r="A38" s="174" t="str">
        <f>Beschrieb!G11</f>
        <v>frei</v>
      </c>
      <c r="B38" s="63">
        <f>'SpPl. Herren'!AH114</f>
        <v>0</v>
      </c>
      <c r="C38" s="76" t="s">
        <v>83</v>
      </c>
      <c r="D38" s="63">
        <f>'SpPl. Herren'!AE114</f>
        <v>0</v>
      </c>
      <c r="E38" s="63">
        <f>'SpPl. Herren'!AH18</f>
        <v>0</v>
      </c>
      <c r="F38" s="80" t="s">
        <v>83</v>
      </c>
      <c r="G38" s="63">
        <f>'SpPl. Herren'!AE18</f>
        <v>0</v>
      </c>
      <c r="H38" s="63">
        <f>'SpPl. Herren'!AH188</f>
        <v>0</v>
      </c>
      <c r="I38" s="76" t="s">
        <v>83</v>
      </c>
      <c r="J38" s="63">
        <f>'SpPl. Herren'!AE188</f>
        <v>0</v>
      </c>
      <c r="K38" s="63">
        <f>'SpPl. Herren'!AH103</f>
        <v>0</v>
      </c>
      <c r="L38" s="80" t="s">
        <v>83</v>
      </c>
      <c r="M38" s="63">
        <f>'SpPl. Herren'!AE103</f>
        <v>0</v>
      </c>
      <c r="N38" s="63">
        <f>'SpPl. Herren'!AH179</f>
        <v>0</v>
      </c>
      <c r="O38" s="80" t="s">
        <v>83</v>
      </c>
      <c r="P38" s="63">
        <f>'SpPl. Herren'!AE179</f>
        <v>0</v>
      </c>
      <c r="Q38" s="63">
        <f>'SpPl. Herren'!AH92</f>
        <v>0</v>
      </c>
      <c r="R38" s="80" t="s">
        <v>83</v>
      </c>
      <c r="S38" s="63">
        <f>'SpPl. Herren'!AE92</f>
        <v>0</v>
      </c>
      <c r="T38" s="63">
        <f>'SpPl. Herren'!AH170</f>
        <v>0</v>
      </c>
      <c r="U38" s="80" t="s">
        <v>83</v>
      </c>
      <c r="V38" s="63">
        <f>'SpPl. Herren'!AE170</f>
        <v>0</v>
      </c>
      <c r="W38" s="63">
        <f>'SpPl. Herren'!AH81</f>
        <v>0</v>
      </c>
      <c r="X38" s="80" t="s">
        <v>83</v>
      </c>
      <c r="Y38" s="63">
        <f>'SpPl. Herren'!AE81</f>
        <v>0</v>
      </c>
      <c r="Z38" s="63">
        <f>'SpPl. Herren'!AH161</f>
        <v>0</v>
      </c>
      <c r="AA38" s="80" t="s">
        <v>83</v>
      </c>
      <c r="AB38" s="63">
        <f>'SpPl. Herren'!AE161</f>
        <v>0</v>
      </c>
      <c r="AC38" s="63">
        <f>'SpPl. Herren'!AH70</f>
        <v>0</v>
      </c>
      <c r="AD38" s="80" t="s">
        <v>83</v>
      </c>
      <c r="AE38" s="63">
        <f>'SpPl. Herren'!AE70</f>
        <v>0</v>
      </c>
      <c r="AF38" s="63">
        <f>'SpPl. Herren'!AH152</f>
        <v>0</v>
      </c>
      <c r="AG38" s="80" t="s">
        <v>83</v>
      </c>
      <c r="AH38" s="63">
        <f>'SpPl. Herren'!AE152</f>
        <v>0</v>
      </c>
      <c r="AI38" s="63">
        <f>'SpPl. Herren'!AH59</f>
        <v>0</v>
      </c>
      <c r="AJ38" s="80" t="s">
        <v>83</v>
      </c>
      <c r="AK38" s="63">
        <f>'SpPl. Herren'!AE59</f>
        <v>0</v>
      </c>
      <c r="AL38" s="63">
        <f>'SpPl. Herren'!AH143</f>
        <v>0</v>
      </c>
      <c r="AM38" s="80" t="s">
        <v>83</v>
      </c>
      <c r="AN38" s="63">
        <f>'SpPl. Herren'!AE143</f>
        <v>0</v>
      </c>
      <c r="AO38" s="63">
        <f>'SpPl. Herren'!AH48</f>
        <v>0</v>
      </c>
      <c r="AP38" s="80" t="s">
        <v>83</v>
      </c>
      <c r="AQ38" s="63">
        <f>'SpPl. Herren'!AE48</f>
        <v>0</v>
      </c>
      <c r="AR38" s="63">
        <f>'SpPl. Herren'!AH134</f>
        <v>0</v>
      </c>
      <c r="AS38" s="80" t="s">
        <v>83</v>
      </c>
      <c r="AT38" s="63">
        <f>'SpPl. Herren'!AE134</f>
        <v>0</v>
      </c>
      <c r="AU38" s="63">
        <f>'SpPl. Herren'!AE37</f>
        <v>0</v>
      </c>
      <c r="AV38" s="80" t="s">
        <v>83</v>
      </c>
      <c r="AW38" s="63">
        <f>'SpPl. Herren'!AH37</f>
        <v>0</v>
      </c>
      <c r="AX38" s="167" t="s">
        <v>107</v>
      </c>
      <c r="AY38" s="167"/>
      <c r="AZ38" s="167"/>
      <c r="BA38" s="63">
        <f>'SpPl. Herren'!AE27</f>
        <v>0</v>
      </c>
      <c r="BB38" s="65" t="s">
        <v>83</v>
      </c>
      <c r="BC38" s="63">
        <f>'SpPl. Herren'!AH27</f>
        <v>0</v>
      </c>
      <c r="BD38" s="66">
        <f>SUM(BA38,AX38,AU38,AR38,AO38,AL38,AI38,AF38,AC38,Z38,W38,T38,Q38,N38,K38,H38,E38,B38)</f>
        <v>0</v>
      </c>
      <c r="BE38" s="67" t="s">
        <v>83</v>
      </c>
      <c r="BF38" s="77">
        <f t="shared" si="1"/>
        <v>0</v>
      </c>
      <c r="BG38" s="68">
        <f>SUM(B39,E39,H39,K39,N39,Q39,T39,W39,Z39,AC39,AF39,AI39,AL39,AO39,AR39,AU39,AX39,BA39)</f>
        <v>0</v>
      </c>
      <c r="BH38" s="67" t="s">
        <v>83</v>
      </c>
      <c r="BI38" s="69">
        <f>SUM(D39,G39,J39,M39,P39,S39,V39,Y39,AB39,AE39,AH39,AK39,AN39,AQ39,AT39,AW39,AZ39,BC39)</f>
        <v>0</v>
      </c>
      <c r="BJ38" s="173">
        <v>0</v>
      </c>
    </row>
    <row r="39" spans="1:62" s="74" customFormat="1" ht="11.25" customHeight="1">
      <c r="A39" s="174"/>
      <c r="B39" s="71">
        <f>IF(B38&gt;D38,2,IF(B38+D38=0,0,IF(D38=B38,1,0)))</f>
        <v>0</v>
      </c>
      <c r="C39" s="79" t="s">
        <v>83</v>
      </c>
      <c r="D39" s="71">
        <f>IF(D38&gt;B38,2,IF(D38+B38=0,0,IF(B38=D38,1,0)))</f>
        <v>0</v>
      </c>
      <c r="E39" s="71">
        <f>IF(E38&gt;G38,2,IF(E38+G38=0,0,IF(G38=E38,1,0)))</f>
        <v>0</v>
      </c>
      <c r="F39" s="81" t="s">
        <v>83</v>
      </c>
      <c r="G39" s="71">
        <f>IF(G38&gt;E38,2,IF(G38+E38=0,0,IF(E38=G38,1,0)))</f>
        <v>0</v>
      </c>
      <c r="H39" s="71">
        <f>IF(H38&gt;J38,2,IF(H38+J38=0,0,IF(J38=H38,1,0)))</f>
        <v>0</v>
      </c>
      <c r="I39" s="79" t="s">
        <v>83</v>
      </c>
      <c r="J39" s="71">
        <f>IF(J38&gt;H38,2,IF(J38+H38=0,0,IF(H38=J38,1,0)))</f>
        <v>0</v>
      </c>
      <c r="K39" s="71">
        <f>IF(K38&gt;M38,2,IF(K38+M38=0,0,IF(M38=K38,1,0)))</f>
        <v>0</v>
      </c>
      <c r="L39" s="81" t="s">
        <v>83</v>
      </c>
      <c r="M39" s="71">
        <f>IF(M38&gt;K38,2,IF(M38+K38=0,0,IF(K38=M38,1,0)))</f>
        <v>0</v>
      </c>
      <c r="N39" s="71">
        <f>IF(N38&gt;P38,2,IF(N38+P38=0,0,IF(P38=N38,1,0)))</f>
        <v>0</v>
      </c>
      <c r="O39" s="81" t="s">
        <v>83</v>
      </c>
      <c r="P39" s="71">
        <f>IF(P38&gt;N38,2,IF(P38+N38=0,0,IF(N38=P38,1,0)))</f>
        <v>0</v>
      </c>
      <c r="Q39" s="71">
        <f>IF(Q38&gt;S38,2,IF(Q38+S38=0,0,IF(S38=Q38,1,0)))</f>
        <v>0</v>
      </c>
      <c r="R39" s="81" t="s">
        <v>83</v>
      </c>
      <c r="S39" s="71">
        <f>IF(S38&gt;Q38,2,IF(S38+Q38=0,0,IF(Q38=S38,1,0)))</f>
        <v>0</v>
      </c>
      <c r="T39" s="71">
        <f>IF(T38&gt;V38,2,IF(T38+V38=0,0,IF(V38=T38,1,0)))</f>
        <v>0</v>
      </c>
      <c r="U39" s="81" t="s">
        <v>83</v>
      </c>
      <c r="V39" s="71">
        <f>IF(V38&gt;T38,2,IF(V38+T38=0,0,IF(T38=V38,1,0)))</f>
        <v>0</v>
      </c>
      <c r="W39" s="71">
        <f>IF(W38&gt;Y38,2,IF(W38+Y38=0,0,IF(Y38=W38,1,0)))</f>
        <v>0</v>
      </c>
      <c r="X39" s="81" t="s">
        <v>83</v>
      </c>
      <c r="Y39" s="71">
        <f>IF(Y38&gt;W38,2,IF(Y38+W38=0,0,IF(W38=Y38,1,0)))</f>
        <v>0</v>
      </c>
      <c r="Z39" s="71">
        <f>IF(Z38&gt;AB38,2,IF(Z38+AB38=0,0,IF(AB38=Z38,1,0)))</f>
        <v>0</v>
      </c>
      <c r="AA39" s="81" t="s">
        <v>83</v>
      </c>
      <c r="AB39" s="71">
        <f>IF(AB38&gt;Z38,2,IF(AB38+Z38=0,0,IF(Z38=AB38,1,0)))</f>
        <v>0</v>
      </c>
      <c r="AC39" s="71">
        <f>IF(AC38&gt;AE38,2,IF(AC38+AE38=0,0,IF(AE38=AC38,1,0)))</f>
        <v>0</v>
      </c>
      <c r="AD39" s="81" t="s">
        <v>83</v>
      </c>
      <c r="AE39" s="71">
        <f>IF(AE38&gt;AC38,2,IF(AE38+AC38=0,0,IF(AC38=AE38,1,0)))</f>
        <v>0</v>
      </c>
      <c r="AF39" s="71">
        <f>IF(AF38&gt;AH38,2,IF(AF38+AH38=0,0,IF(AH38=AF38,1,0)))</f>
        <v>0</v>
      </c>
      <c r="AG39" s="81" t="s">
        <v>83</v>
      </c>
      <c r="AH39" s="71">
        <f>IF(AH38&gt;AF38,2,IF(AH38+AF38=0,0,IF(AF38=AH38,1,0)))</f>
        <v>0</v>
      </c>
      <c r="AI39" s="71">
        <f>IF(AI38&gt;AK38,2,IF(AI38+AK38=0,0,IF(AK38=AI38,1,0)))</f>
        <v>0</v>
      </c>
      <c r="AJ39" s="81" t="s">
        <v>83</v>
      </c>
      <c r="AK39" s="71">
        <f>IF(AK38&gt;AI38,2,IF(AK38+AI38=0,0,IF(AI38=AK38,1,0)))</f>
        <v>0</v>
      </c>
      <c r="AL39" s="71">
        <f>IF(AL38&gt;AN38,2,IF(AL38+AN38=0,0,IF(AN38=AL38,1,0)))</f>
        <v>0</v>
      </c>
      <c r="AM39" s="81" t="s">
        <v>83</v>
      </c>
      <c r="AN39" s="71">
        <f>IF(AN38&gt;AL38,2,IF(AN38+AL38=0,0,IF(AL38=AN38,1,0)))</f>
        <v>0</v>
      </c>
      <c r="AO39" s="71">
        <f>IF(AO38&gt;AQ38,2,IF(AO38+AQ38=0,0,IF(AQ38=AO38,1,0)))</f>
        <v>0</v>
      </c>
      <c r="AP39" s="81" t="s">
        <v>83</v>
      </c>
      <c r="AQ39" s="71">
        <f>IF(AQ38&gt;AO38,2,IF(AQ38+AO38=0,0,IF(AO38=AQ38,1,0)))</f>
        <v>0</v>
      </c>
      <c r="AR39" s="71">
        <f>IF(AR38&gt;AT38,2,IF(AR38+AT38=0,0,IF(AT38=AR38,1,0)))</f>
        <v>0</v>
      </c>
      <c r="AS39" s="81" t="s">
        <v>83</v>
      </c>
      <c r="AT39" s="71">
        <f>IF(AT38&gt;AR38,2,IF(AT38+AR38=0,0,IF(AR38=AT38,1,0)))</f>
        <v>0</v>
      </c>
      <c r="AU39" s="71">
        <f>IF(AU38&gt;AW38,2,IF(AU38+AW38=0,0,IF(AW38=AU38,1,0)))</f>
        <v>0</v>
      </c>
      <c r="AV39" s="81" t="s">
        <v>83</v>
      </c>
      <c r="AW39" s="71">
        <f>IF(AW38&gt;AU38,2,IF(AW38+AU38=0,0,IF(AU38=AW38,1,0)))</f>
        <v>0</v>
      </c>
      <c r="AX39" s="175" t="s">
        <v>105</v>
      </c>
      <c r="AY39" s="175"/>
      <c r="AZ39" s="175"/>
      <c r="BA39" s="71">
        <f>IF(BA38&gt;BC38,2,IF(BA38+BC38=0,0,IF(BC38=BA38,1,0)))</f>
        <v>0</v>
      </c>
      <c r="BB39" s="73" t="s">
        <v>83</v>
      </c>
      <c r="BC39" s="71">
        <f>IF(BA38&lt;BC38,2,IF(BA38+BC38=0,0,IF(BA38=BC38,1,0)))</f>
        <v>0</v>
      </c>
      <c r="BD39" s="170">
        <f>BD38-BF38</f>
        <v>0</v>
      </c>
      <c r="BE39" s="170"/>
      <c r="BF39" s="170">
        <f t="shared" si="1"/>
        <v>0</v>
      </c>
      <c r="BG39" s="171">
        <f>BG38-BI38</f>
        <v>0</v>
      </c>
      <c r="BH39" s="171"/>
      <c r="BI39" s="171"/>
      <c r="BJ39" s="173"/>
    </row>
    <row r="40" spans="1:62" s="70" customFormat="1" ht="11.25" customHeight="1">
      <c r="A40" s="176" t="str">
        <f>Beschrieb!G12</f>
        <v>TV Bischofsheim 2</v>
      </c>
      <c r="B40" s="63">
        <f>'SpPl. Herren'!AH17</f>
        <v>16</v>
      </c>
      <c r="C40" s="76" t="s">
        <v>83</v>
      </c>
      <c r="D40" s="63">
        <f>'SpPl. Herren'!AE17</f>
        <v>13</v>
      </c>
      <c r="E40" s="63">
        <f>'SpPl. Herren'!AH187</f>
        <v>20</v>
      </c>
      <c r="F40" s="80" t="s">
        <v>83</v>
      </c>
      <c r="G40" s="63">
        <f>'SpPl. Herren'!AE187</f>
        <v>19</v>
      </c>
      <c r="H40" s="63">
        <f>'SpPl. Herren'!AH104</f>
        <v>19</v>
      </c>
      <c r="I40" s="76" t="s">
        <v>83</v>
      </c>
      <c r="J40" s="63">
        <f>'SpPl. Herren'!AE104</f>
        <v>16</v>
      </c>
      <c r="K40" s="63">
        <f>'SpPl. Herren'!AH178</f>
        <v>19</v>
      </c>
      <c r="L40" s="80" t="s">
        <v>83</v>
      </c>
      <c r="M40" s="63">
        <f>'SpPl. Herren'!AE178</f>
        <v>18</v>
      </c>
      <c r="N40" s="63">
        <f>'SpPl. Herren'!AH93</f>
        <v>15</v>
      </c>
      <c r="O40" s="80" t="s">
        <v>83</v>
      </c>
      <c r="P40" s="63">
        <f>'SpPl. Herren'!AE93</f>
        <v>9</v>
      </c>
      <c r="Q40" s="63">
        <f>'SpPl. Herren'!AH169</f>
        <v>5</v>
      </c>
      <c r="R40" s="80" t="s">
        <v>83</v>
      </c>
      <c r="S40" s="63">
        <f>'SpPl. Herren'!AE169</f>
        <v>11</v>
      </c>
      <c r="T40" s="63">
        <f>'SpPl. Herren'!AH82</f>
        <v>11</v>
      </c>
      <c r="U40" s="80" t="s">
        <v>83</v>
      </c>
      <c r="V40" s="63">
        <f>'SpPl. Herren'!AE82</f>
        <v>16</v>
      </c>
      <c r="W40" s="63">
        <f>'SpPl. Herren'!AH160</f>
        <v>10</v>
      </c>
      <c r="X40" s="80" t="s">
        <v>83</v>
      </c>
      <c r="Y40" s="63">
        <f>'SpPl. Herren'!AE160</f>
        <v>0</v>
      </c>
      <c r="Z40" s="63">
        <f>'SpPl. Herren'!AH71</f>
        <v>21</v>
      </c>
      <c r="AA40" s="80" t="s">
        <v>83</v>
      </c>
      <c r="AB40" s="63">
        <f>'SpPl. Herren'!AE71</f>
        <v>13</v>
      </c>
      <c r="AC40" s="63">
        <f>'SpPl. Herren'!AH151</f>
        <v>18</v>
      </c>
      <c r="AD40" s="80" t="s">
        <v>83</v>
      </c>
      <c r="AE40" s="63">
        <f>'SpPl. Herren'!AE151</f>
        <v>11</v>
      </c>
      <c r="AF40" s="63">
        <f>'SpPl. Herren'!AH60</f>
        <v>14</v>
      </c>
      <c r="AG40" s="80" t="s">
        <v>83</v>
      </c>
      <c r="AH40" s="63">
        <f>'SpPl. Herren'!AE60</f>
        <v>14</v>
      </c>
      <c r="AI40" s="63">
        <f>'SpPl. Herren'!AH142</f>
        <v>16</v>
      </c>
      <c r="AJ40" s="80" t="s">
        <v>83</v>
      </c>
      <c r="AK40" s="63">
        <f>'SpPl. Herren'!AE142</f>
        <v>14</v>
      </c>
      <c r="AL40" s="63">
        <f>'SpPl. Herren'!AH49</f>
        <v>22</v>
      </c>
      <c r="AM40" s="80" t="s">
        <v>83</v>
      </c>
      <c r="AN40" s="63">
        <f>'SpPl. Herren'!AE49</f>
        <v>15</v>
      </c>
      <c r="AO40" s="63">
        <f>'SpPl. Herren'!AH133</f>
        <v>14</v>
      </c>
      <c r="AP40" s="80" t="s">
        <v>83</v>
      </c>
      <c r="AQ40" s="63">
        <f>'SpPl. Herren'!AE133</f>
        <v>13</v>
      </c>
      <c r="AR40" s="63">
        <f>'SpPl. Herren'!AH38</f>
        <v>20</v>
      </c>
      <c r="AS40" s="80" t="s">
        <v>83</v>
      </c>
      <c r="AT40" s="63">
        <f>'SpPl. Herren'!AE38</f>
        <v>15</v>
      </c>
      <c r="AU40" s="63">
        <f>'SpPl. Herren'!AH124</f>
        <v>12</v>
      </c>
      <c r="AV40" s="80" t="s">
        <v>83</v>
      </c>
      <c r="AW40" s="63">
        <f>'SpPl. Herren'!AE124</f>
        <v>17</v>
      </c>
      <c r="AX40" s="63">
        <f>'SpPl. Herren'!AH27</f>
        <v>0</v>
      </c>
      <c r="AY40" s="80" t="s">
        <v>83</v>
      </c>
      <c r="AZ40" s="63">
        <f>'SpPl. Herren'!AE27</f>
        <v>0</v>
      </c>
      <c r="BA40" s="177" t="s">
        <v>105</v>
      </c>
      <c r="BB40" s="177"/>
      <c r="BC40" s="177"/>
      <c r="BD40" s="66">
        <f>SUM(BA40,AX40,AU40,AR40,AO40,AL40,AI40,AF40,AC40,Z40,W40,T40,Q40,N40,K40,H40,E40,B40)</f>
        <v>252</v>
      </c>
      <c r="BE40" s="67" t="s">
        <v>83</v>
      </c>
      <c r="BF40" s="77">
        <f t="shared" si="1"/>
        <v>214</v>
      </c>
      <c r="BG40" s="68">
        <f>SUM(B41,E41,H41,K41,N41,Q41,T41,W41,Z41,AC41,AF41,AI41,AL41,AO41,AR41,AU41,AX41,BA41)</f>
        <v>25</v>
      </c>
      <c r="BH40" s="67" t="s">
        <v>83</v>
      </c>
      <c r="BI40" s="69">
        <v>9</v>
      </c>
      <c r="BJ40" s="173" t="s">
        <v>117</v>
      </c>
    </row>
    <row r="41" spans="1:62" s="74" customFormat="1" ht="11.25" customHeight="1">
      <c r="A41" s="176"/>
      <c r="B41" s="71">
        <f>IF(B40&gt;D40,2,IF(B40+D40=0,0,IF(D40=B40,1,0)))</f>
        <v>2</v>
      </c>
      <c r="C41" s="79" t="s">
        <v>83</v>
      </c>
      <c r="D41" s="71">
        <f>IF(D40&gt;B40,2,IF(D40+B40=0,0,IF(B40=D40,1,0)))</f>
        <v>0</v>
      </c>
      <c r="E41" s="71">
        <f>IF(E40&gt;G40,2,IF(E40+G40=0,0,IF(G40=E40,1,0)))</f>
        <v>2</v>
      </c>
      <c r="F41" s="81" t="s">
        <v>83</v>
      </c>
      <c r="G41" s="71">
        <f>IF(G40&gt;E40,2,IF(G40+E40=0,0,IF(E40=G40,1,0)))</f>
        <v>0</v>
      </c>
      <c r="H41" s="71">
        <f>IF(H40&gt;J40,2,IF(H40+J40=0,0,IF(J40=H40,1,0)))</f>
        <v>2</v>
      </c>
      <c r="I41" s="79" t="s">
        <v>83</v>
      </c>
      <c r="J41" s="71">
        <f>IF(J40&gt;H40,2,IF(J40+H40=0,0,IF(H40=J40,1,0)))</f>
        <v>0</v>
      </c>
      <c r="K41" s="71">
        <f>IF(K40&gt;M40,2,IF(K40+M40=0,0,IF(M40=K40,1,0)))</f>
        <v>2</v>
      </c>
      <c r="L41" s="81" t="s">
        <v>83</v>
      </c>
      <c r="M41" s="71">
        <f>IF(M40&gt;K40,2,IF(M40+K40=0,0,IF(K40=M40,1,0)))</f>
        <v>0</v>
      </c>
      <c r="N41" s="71">
        <f>IF(N40&gt;P40,2,IF(N40+P40=0,0,IF(P40=N40,1,0)))</f>
        <v>2</v>
      </c>
      <c r="O41" s="81" t="s">
        <v>83</v>
      </c>
      <c r="P41" s="71">
        <f>IF(P40&gt;N40,2,IF(P40+N40=0,0,IF(N40=P40,1,0)))</f>
        <v>0</v>
      </c>
      <c r="Q41" s="71">
        <f>IF(Q40&gt;S40,2,IF(Q40+S40=0,0,IF(S40=Q40,1,0)))</f>
        <v>0</v>
      </c>
      <c r="R41" s="81" t="s">
        <v>83</v>
      </c>
      <c r="S41" s="71">
        <f>IF(S40&gt;Q40,2,IF(S40+Q40=0,0,IF(Q40=S40,1,0)))</f>
        <v>2</v>
      </c>
      <c r="T41" s="71">
        <f>IF(T40&gt;V40,2,IF(T40+V40=0,0,IF(V40=T40,1,0)))</f>
        <v>0</v>
      </c>
      <c r="U41" s="81" t="s">
        <v>83</v>
      </c>
      <c r="V41" s="71">
        <f>IF(V40&gt;T40,2,IF(V40+T40=0,0,IF(T40=V40,1,0)))</f>
        <v>2</v>
      </c>
      <c r="W41" s="71">
        <v>2</v>
      </c>
      <c r="X41" s="81" t="s">
        <v>83</v>
      </c>
      <c r="Y41" s="71">
        <f>IF(Y40&gt;W40,2,IF(Y40+W40=0,0,IF(W40=Y40,1,0)))</f>
        <v>0</v>
      </c>
      <c r="Z41" s="71">
        <f>IF(Z40&gt;AB40,2,IF(Z40+AB40=0,0,IF(AB40=Z40,1,0)))</f>
        <v>2</v>
      </c>
      <c r="AA41" s="81" t="s">
        <v>83</v>
      </c>
      <c r="AB41" s="71">
        <f>IF(AB40&gt;Z40,2,IF(AB40+Z40=0,0,IF(Z40=AB40,1,0)))</f>
        <v>0</v>
      </c>
      <c r="AC41" s="71">
        <f>IF(AC40&gt;AE40,2,IF(AC40+AE40=0,0,IF(AE40=AC40,1,0)))</f>
        <v>2</v>
      </c>
      <c r="AD41" s="81" t="s">
        <v>83</v>
      </c>
      <c r="AE41" s="71">
        <f>IF(AE40&gt;AC40,2,IF(AE40+AC40=0,0,IF(AC40=AE40,1,0)))</f>
        <v>0</v>
      </c>
      <c r="AF41" s="71">
        <f>IF(AF40&gt;AH40,2,IF(AF40+AH40=0,0,IF(AH40=AF40,1,0)))</f>
        <v>1</v>
      </c>
      <c r="AG41" s="81" t="s">
        <v>83</v>
      </c>
      <c r="AH41" s="71">
        <f>IF(AH40&gt;AF40,2,IF(AH40+AF40=0,0,IF(AF40=AH40,1,0)))</f>
        <v>1</v>
      </c>
      <c r="AI41" s="71">
        <f>IF(AI40&gt;AK40,2,IF(AI40+AK40=0,0,IF(AK40=AI40,1,0)))</f>
        <v>2</v>
      </c>
      <c r="AJ41" s="81" t="s">
        <v>83</v>
      </c>
      <c r="AK41" s="71">
        <f>IF(AK40&gt;AI40,2,IF(AK40+AI40=0,0,IF(AI40=AK40,1,0)))</f>
        <v>0</v>
      </c>
      <c r="AL41" s="71">
        <f>IF(AL40&gt;AN40,2,IF(AL40+AN40=0,0,IF(AN40=AL40,1,0)))</f>
        <v>2</v>
      </c>
      <c r="AM41" s="81" t="s">
        <v>83</v>
      </c>
      <c r="AN41" s="71">
        <f>IF(AN40&gt;AL40,2,IF(AN40+AL40=0,0,IF(AL40=AN40,1,0)))</f>
        <v>0</v>
      </c>
      <c r="AO41" s="71">
        <f>IF(AO40&gt;AQ40,2,IF(AO40+AQ40=0,0,IF(AQ40=AO40,1,0)))</f>
        <v>2</v>
      </c>
      <c r="AP41" s="81" t="s">
        <v>83</v>
      </c>
      <c r="AQ41" s="71">
        <f>IF(AQ40&gt;AO40,2,IF(AQ40+AO40=0,0,IF(AO40=AQ40,1,0)))</f>
        <v>0</v>
      </c>
      <c r="AR41" s="71">
        <f>IF(AR40&gt;AT40,2,IF(AR40+AT40=0,0,IF(AT40=AR40,1,0)))</f>
        <v>2</v>
      </c>
      <c r="AS41" s="81" t="s">
        <v>83</v>
      </c>
      <c r="AT41" s="71">
        <f>IF(AT40&gt;AR40,2,IF(AT40+AR40=0,0,IF(AR40=AT40,1,0)))</f>
        <v>0</v>
      </c>
      <c r="AU41" s="71">
        <f>IF(AU40&gt;AW40,2,IF(AU40+AW40=0,0,IF(AW40=AU40,1,0)))</f>
        <v>0</v>
      </c>
      <c r="AV41" s="81" t="s">
        <v>83</v>
      </c>
      <c r="AW41" s="71">
        <f>IF(AW40&gt;AU40,2,IF(AW40+AU40=0,0,IF(AU40=AW40,1,0)))</f>
        <v>2</v>
      </c>
      <c r="AX41" s="71">
        <f>IF(AX40&gt;AZ40,2,IF(AX40+AZ40=0,0,IF(AZ40=AX40,1,0)))</f>
        <v>0</v>
      </c>
      <c r="AY41" s="81" t="s">
        <v>83</v>
      </c>
      <c r="AZ41" s="71">
        <f>IF(AZ40&gt;AX40,2,IF(AZ40+AX40=0,0,IF(AX40=AZ40,1,0)))</f>
        <v>0</v>
      </c>
      <c r="BA41" s="178" t="s">
        <v>107</v>
      </c>
      <c r="BB41" s="178"/>
      <c r="BC41" s="178"/>
      <c r="BD41" s="170">
        <f>BD40-BF40</f>
        <v>38</v>
      </c>
      <c r="BE41" s="170"/>
      <c r="BF41" s="170">
        <f t="shared" si="1"/>
        <v>7</v>
      </c>
      <c r="BG41" s="171">
        <f>BG40-BI40</f>
        <v>16</v>
      </c>
      <c r="BH41" s="171"/>
      <c r="BI41" s="171"/>
      <c r="BJ41" s="173"/>
    </row>
    <row r="42" spans="1:62" s="70" customFormat="1" ht="11.25" customHeight="1">
      <c r="A42" s="85"/>
      <c r="B42" s="86"/>
      <c r="C42" s="87"/>
      <c r="D42" s="86"/>
      <c r="E42" s="86"/>
      <c r="F42" s="88"/>
      <c r="G42" s="86"/>
      <c r="H42" s="86"/>
      <c r="I42" s="88"/>
      <c r="J42" s="86"/>
      <c r="K42" s="86"/>
      <c r="L42" s="88"/>
      <c r="M42" s="86"/>
      <c r="N42" s="86"/>
      <c r="O42" s="88"/>
      <c r="P42" s="86"/>
      <c r="Q42" s="86"/>
      <c r="R42" s="88"/>
      <c r="S42" s="86"/>
      <c r="T42" s="86"/>
      <c r="U42" s="88"/>
      <c r="V42" s="86"/>
      <c r="W42" s="86"/>
      <c r="X42" s="88"/>
      <c r="Y42" s="86"/>
      <c r="Z42" s="86"/>
      <c r="AA42" s="88"/>
      <c r="AB42" s="86"/>
      <c r="AC42" s="86"/>
      <c r="AD42" s="88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8"/>
      <c r="BC42" s="86"/>
      <c r="BD42" s="86"/>
      <c r="BE42" s="88"/>
      <c r="BF42" s="86"/>
      <c r="BG42" s="86"/>
      <c r="BH42" s="88"/>
      <c r="BI42" s="86"/>
      <c r="BJ42" s="89"/>
    </row>
    <row r="43" spans="1:61" s="70" customFormat="1" ht="11.25" customHeight="1">
      <c r="A43" s="90"/>
      <c r="B43" s="91"/>
      <c r="C43"/>
      <c r="D43"/>
      <c r="E43" s="91"/>
      <c r="F43" s="92"/>
      <c r="G43" s="91"/>
      <c r="H43" s="91"/>
      <c r="I43" s="92"/>
      <c r="J43" s="91"/>
      <c r="K43" s="91"/>
      <c r="L43" s="92"/>
      <c r="M43" s="91"/>
      <c r="N43" s="91"/>
      <c r="O43" s="92"/>
      <c r="P43" s="91"/>
      <c r="Q43" s="91"/>
      <c r="R43" s="92"/>
      <c r="S43" s="91"/>
      <c r="T43" s="91"/>
      <c r="U43" s="92"/>
      <c r="V43" s="91"/>
      <c r="W43" s="91"/>
      <c r="X43" s="92"/>
      <c r="Y43" s="91"/>
      <c r="Z43" s="91"/>
      <c r="AA43" s="92"/>
      <c r="AB43" s="91"/>
      <c r="AC43" s="91"/>
      <c r="AD43" s="92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2"/>
      <c r="BC43" s="91"/>
      <c r="BD43" s="91"/>
      <c r="BE43" s="92"/>
      <c r="BF43" s="91"/>
      <c r="BG43" s="91"/>
      <c r="BH43" s="92"/>
      <c r="BI43" s="91"/>
    </row>
    <row r="44" spans="1:61" s="70" customFormat="1" ht="11.25" customHeight="1">
      <c r="A44" s="90"/>
      <c r="B44" s="91"/>
      <c r="C44"/>
      <c r="D44"/>
      <c r="E44" s="91"/>
      <c r="F44" s="92"/>
      <c r="G44" s="91"/>
      <c r="H44" s="91"/>
      <c r="I44" s="92"/>
      <c r="J44" s="91"/>
      <c r="K44" s="91"/>
      <c r="L44" s="92"/>
      <c r="M44" s="91"/>
      <c r="N44" s="91"/>
      <c r="O44" s="92"/>
      <c r="P44" s="91"/>
      <c r="Q44" s="91"/>
      <c r="R44" s="92"/>
      <c r="S44" s="91"/>
      <c r="T44" s="91"/>
      <c r="U44" s="92"/>
      <c r="V44" s="91"/>
      <c r="W44" s="91"/>
      <c r="X44" s="92"/>
      <c r="Y44" s="91"/>
      <c r="Z44" s="91"/>
      <c r="AA44" s="92"/>
      <c r="AB44" s="91"/>
      <c r="AC44" s="91"/>
      <c r="AD44" s="92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2"/>
      <c r="BC44" s="91"/>
      <c r="BD44" s="91"/>
      <c r="BE44" s="92"/>
      <c r="BF44" s="91"/>
      <c r="BG44" s="91"/>
      <c r="BH44" s="92"/>
      <c r="BI44" s="91"/>
    </row>
    <row r="45" spans="1:61" s="70" customFormat="1" ht="11.25" customHeight="1">
      <c r="A45" s="90"/>
      <c r="B45" s="91"/>
      <c r="C45"/>
      <c r="D45"/>
      <c r="E45" s="91"/>
      <c r="F45" s="92"/>
      <c r="G45" s="91"/>
      <c r="H45" s="91"/>
      <c r="I45" s="92"/>
      <c r="J45" s="91"/>
      <c r="K45" s="91"/>
      <c r="L45" s="92"/>
      <c r="M45" s="91"/>
      <c r="N45" s="91"/>
      <c r="O45" s="92"/>
      <c r="P45" s="91"/>
      <c r="Q45" s="91"/>
      <c r="R45" s="92"/>
      <c r="S45" s="91"/>
      <c r="T45" s="91"/>
      <c r="U45" s="92"/>
      <c r="V45" s="91"/>
      <c r="W45" s="91"/>
      <c r="X45" s="92"/>
      <c r="Y45" s="91"/>
      <c r="Z45" s="91"/>
      <c r="AA45" s="92"/>
      <c r="AB45" s="91"/>
      <c r="AC45" s="91"/>
      <c r="AD45" s="92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2"/>
      <c r="BC45" s="91"/>
      <c r="BD45" s="91"/>
      <c r="BE45" s="92"/>
      <c r="BF45" s="91"/>
      <c r="BG45" s="91"/>
      <c r="BH45" s="92"/>
      <c r="BI45" s="91"/>
    </row>
    <row r="46" spans="1:61" s="70" customFormat="1" ht="11.25" customHeight="1">
      <c r="A46" s="90"/>
      <c r="B46" s="91"/>
      <c r="C46"/>
      <c r="D46"/>
      <c r="E46" s="91"/>
      <c r="F46" s="92"/>
      <c r="G46" s="91"/>
      <c r="H46" s="91"/>
      <c r="I46" s="92"/>
      <c r="J46" s="91"/>
      <c r="K46" s="91"/>
      <c r="L46" s="92"/>
      <c r="M46" s="91"/>
      <c r="N46" s="91"/>
      <c r="O46" s="92"/>
      <c r="P46" s="91"/>
      <c r="Q46" s="91"/>
      <c r="R46" s="92"/>
      <c r="S46" s="91"/>
      <c r="T46" s="91"/>
      <c r="U46" s="92"/>
      <c r="V46" s="91"/>
      <c r="W46" s="91"/>
      <c r="X46" s="92"/>
      <c r="Y46" s="91"/>
      <c r="Z46" s="91"/>
      <c r="AA46" s="92"/>
      <c r="AB46" s="91"/>
      <c r="AC46" s="91"/>
      <c r="AD46" s="92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2"/>
      <c r="BC46" s="91"/>
      <c r="BD46" s="91"/>
      <c r="BE46" s="92"/>
      <c r="BF46" s="91"/>
      <c r="BG46" s="91"/>
      <c r="BH46" s="92"/>
      <c r="BI46" s="91"/>
    </row>
    <row r="47" spans="1:61" s="70" customFormat="1" ht="11.25" customHeight="1">
      <c r="A47" s="90"/>
      <c r="B47" s="91"/>
      <c r="C47"/>
      <c r="D47"/>
      <c r="E47" s="91"/>
      <c r="F47" s="92"/>
      <c r="G47" s="91"/>
      <c r="H47" s="91"/>
      <c r="I47" s="92"/>
      <c r="J47" s="91"/>
      <c r="K47" s="91"/>
      <c r="L47" s="92"/>
      <c r="M47" s="91"/>
      <c r="N47" s="91"/>
      <c r="O47" s="92"/>
      <c r="P47" s="91"/>
      <c r="Q47" s="91"/>
      <c r="R47" s="92"/>
      <c r="S47" s="91"/>
      <c r="T47" s="91"/>
      <c r="U47" s="92"/>
      <c r="V47" s="91"/>
      <c r="W47" s="91"/>
      <c r="X47" s="92"/>
      <c r="Y47" s="91"/>
      <c r="Z47" s="91"/>
      <c r="AA47" s="92"/>
      <c r="AB47" s="91"/>
      <c r="AC47" s="91"/>
      <c r="AD47" s="92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2"/>
      <c r="BC47" s="91"/>
      <c r="BD47" s="91"/>
      <c r="BE47" s="92"/>
      <c r="BF47" s="91"/>
      <c r="BG47" s="91"/>
      <c r="BH47" s="92"/>
      <c r="BI47" s="91"/>
    </row>
    <row r="48" spans="1:61" s="70" customFormat="1" ht="11.25" customHeight="1">
      <c r="A48" s="90"/>
      <c r="B48" s="91"/>
      <c r="C48" s="92"/>
      <c r="D48" s="91"/>
      <c r="E48" s="91"/>
      <c r="F48" s="92"/>
      <c r="G48" s="91"/>
      <c r="H48" s="91"/>
      <c r="I48" s="92"/>
      <c r="J48" s="91"/>
      <c r="K48" s="91"/>
      <c r="L48" s="92"/>
      <c r="M48" s="91"/>
      <c r="N48" s="91"/>
      <c r="O48" s="92"/>
      <c r="P48" s="91"/>
      <c r="Q48" s="91"/>
      <c r="R48" s="92"/>
      <c r="S48" s="91"/>
      <c r="T48" s="91"/>
      <c r="U48" s="92"/>
      <c r="V48" s="91"/>
      <c r="W48" s="91"/>
      <c r="X48" s="92"/>
      <c r="Y48" s="91"/>
      <c r="Z48" s="91"/>
      <c r="AA48" s="92"/>
      <c r="AB48" s="91"/>
      <c r="AC48" s="91"/>
      <c r="AD48" s="92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2"/>
      <c r="BC48" s="91"/>
      <c r="BD48" s="91"/>
      <c r="BE48" s="92"/>
      <c r="BF48" s="91"/>
      <c r="BG48" s="91"/>
      <c r="BH48" s="92"/>
      <c r="BI48" s="91"/>
    </row>
    <row r="49" spans="1:61" s="70" customFormat="1" ht="11.25" customHeight="1">
      <c r="A49" s="90"/>
      <c r="B49" s="91"/>
      <c r="C49" s="92"/>
      <c r="D49" s="91"/>
      <c r="E49" s="91"/>
      <c r="F49" s="92"/>
      <c r="G49" s="91"/>
      <c r="H49" s="91"/>
      <c r="I49" s="92"/>
      <c r="J49" s="91"/>
      <c r="K49" s="91"/>
      <c r="L49" s="92"/>
      <c r="M49" s="91"/>
      <c r="N49" s="91"/>
      <c r="O49" s="92"/>
      <c r="P49" s="91"/>
      <c r="Q49" s="91"/>
      <c r="R49" s="92"/>
      <c r="S49" s="91"/>
      <c r="T49" s="91"/>
      <c r="U49" s="92"/>
      <c r="V49" s="91"/>
      <c r="W49" s="91"/>
      <c r="X49" s="92"/>
      <c r="Y49" s="91"/>
      <c r="Z49" s="91"/>
      <c r="AA49" s="92"/>
      <c r="AB49" s="91"/>
      <c r="AC49" s="91"/>
      <c r="AD49" s="92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2"/>
      <c r="BC49" s="91"/>
      <c r="BD49" s="91"/>
      <c r="BE49" s="92"/>
      <c r="BF49" s="91"/>
      <c r="BG49" s="91"/>
      <c r="BH49" s="92"/>
      <c r="BI49" s="91"/>
    </row>
    <row r="50" spans="1:61" s="70" customFormat="1" ht="11.25" customHeight="1">
      <c r="A50" s="90"/>
      <c r="B50" s="91"/>
      <c r="C50" s="92"/>
      <c r="D50" s="91"/>
      <c r="E50" s="91"/>
      <c r="F50" s="92"/>
      <c r="G50" s="91"/>
      <c r="H50" s="91"/>
      <c r="I50" s="92"/>
      <c r="J50" s="91"/>
      <c r="K50" s="91"/>
      <c r="L50" s="92"/>
      <c r="M50" s="91"/>
      <c r="N50" s="91"/>
      <c r="O50" s="92"/>
      <c r="P50" s="91"/>
      <c r="Q50" s="91"/>
      <c r="R50" s="92"/>
      <c r="S50" s="91"/>
      <c r="T50" s="91"/>
      <c r="U50" s="92"/>
      <c r="V50" s="91"/>
      <c r="W50" s="91"/>
      <c r="X50" s="92"/>
      <c r="Y50" s="91"/>
      <c r="Z50" s="91"/>
      <c r="AA50" s="92"/>
      <c r="AB50" s="91"/>
      <c r="AC50" s="91"/>
      <c r="AD50" s="92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2"/>
      <c r="BC50" s="91"/>
      <c r="BD50" s="91"/>
      <c r="BE50" s="92"/>
      <c r="BF50" s="91"/>
      <c r="BG50" s="91"/>
      <c r="BH50" s="92"/>
      <c r="BI50" s="91"/>
    </row>
    <row r="51" spans="1:61" s="70" customFormat="1" ht="11.25" customHeight="1">
      <c r="A51" s="90"/>
      <c r="B51" s="91"/>
      <c r="C51" s="92"/>
      <c r="D51" s="91"/>
      <c r="E51" s="91"/>
      <c r="F51" s="92"/>
      <c r="G51" s="91"/>
      <c r="H51" s="91"/>
      <c r="I51" s="92"/>
      <c r="J51" s="91"/>
      <c r="K51" s="91"/>
      <c r="L51" s="92"/>
      <c r="M51" s="91"/>
      <c r="N51" s="91"/>
      <c r="O51" s="92"/>
      <c r="P51" s="91"/>
      <c r="Q51" s="91"/>
      <c r="R51" s="92"/>
      <c r="S51" s="91"/>
      <c r="T51" s="91"/>
      <c r="U51" s="92"/>
      <c r="V51" s="91"/>
      <c r="W51" s="91"/>
      <c r="X51" s="92"/>
      <c r="Y51" s="91"/>
      <c r="Z51" s="91"/>
      <c r="AA51" s="92"/>
      <c r="AB51" s="91"/>
      <c r="AC51" s="91"/>
      <c r="AD51" s="92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2"/>
      <c r="BC51" s="91"/>
      <c r="BD51" s="91"/>
      <c r="BE51" s="92"/>
      <c r="BF51" s="91"/>
      <c r="BG51" s="91"/>
      <c r="BH51" s="92"/>
      <c r="BI51" s="91"/>
    </row>
    <row r="52" spans="1:61" s="70" customFormat="1" ht="11.25" customHeight="1">
      <c r="A52" s="90"/>
      <c r="B52" s="91"/>
      <c r="C52" s="92"/>
      <c r="D52" s="91"/>
      <c r="E52" s="91"/>
      <c r="F52" s="92"/>
      <c r="G52" s="91"/>
      <c r="H52" s="91"/>
      <c r="I52" s="92"/>
      <c r="J52" s="91"/>
      <c r="K52" s="91"/>
      <c r="L52" s="92"/>
      <c r="M52" s="91"/>
      <c r="N52" s="91"/>
      <c r="O52" s="92"/>
      <c r="P52" s="91"/>
      <c r="Q52" s="91"/>
      <c r="R52" s="92"/>
      <c r="S52" s="91"/>
      <c r="T52" s="91"/>
      <c r="U52" s="92"/>
      <c r="V52" s="91"/>
      <c r="W52" s="91"/>
      <c r="X52" s="92"/>
      <c r="Y52" s="91"/>
      <c r="Z52" s="91"/>
      <c r="AA52" s="92"/>
      <c r="AB52" s="91"/>
      <c r="AC52" s="91"/>
      <c r="AD52" s="92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2"/>
      <c r="BC52" s="91"/>
      <c r="BD52" s="91"/>
      <c r="BE52" s="92"/>
      <c r="BF52" s="91"/>
      <c r="BG52" s="91"/>
      <c r="BH52" s="92"/>
      <c r="BI52" s="91"/>
    </row>
    <row r="53" spans="1:61" s="96" customFormat="1" ht="12.75" customHeight="1">
      <c r="A53" s="93"/>
      <c r="B53" s="94"/>
      <c r="C53" s="95"/>
      <c r="D53" s="94"/>
      <c r="E53" s="94"/>
      <c r="F53" s="95"/>
      <c r="G53" s="94"/>
      <c r="H53" s="94"/>
      <c r="I53" s="95"/>
      <c r="J53" s="94"/>
      <c r="K53" s="94"/>
      <c r="L53" s="95"/>
      <c r="M53" s="94"/>
      <c r="N53" s="94"/>
      <c r="O53" s="95"/>
      <c r="P53" s="94"/>
      <c r="Q53" s="94"/>
      <c r="R53" s="95"/>
      <c r="S53" s="94"/>
      <c r="T53" s="94"/>
      <c r="U53" s="95"/>
      <c r="V53" s="94"/>
      <c r="W53" s="94"/>
      <c r="X53" s="95"/>
      <c r="Y53" s="94"/>
      <c r="Z53" s="94"/>
      <c r="AA53" s="95"/>
      <c r="AB53" s="94"/>
      <c r="AC53" s="94"/>
      <c r="AD53" s="95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5"/>
      <c r="BC53" s="94"/>
      <c r="BD53" s="94"/>
      <c r="BE53" s="95"/>
      <c r="BF53" s="94"/>
      <c r="BG53" s="94"/>
      <c r="BH53" s="95"/>
      <c r="BI53" s="94"/>
    </row>
  </sheetData>
  <sheetProtection selectLockedCells="1" selectUnlockedCells="1"/>
  <mergeCells count="132">
    <mergeCell ref="A40:A41"/>
    <mergeCell ref="BA40:BC40"/>
    <mergeCell ref="BJ40:BJ41"/>
    <mergeCell ref="BA41:BC41"/>
    <mergeCell ref="BD41:BF41"/>
    <mergeCell ref="BG41:BI41"/>
    <mergeCell ref="A38:A39"/>
    <mergeCell ref="AX38:AZ38"/>
    <mergeCell ref="BJ38:BJ39"/>
    <mergeCell ref="AX39:AZ39"/>
    <mergeCell ref="BD39:BF39"/>
    <mergeCell ref="BG39:BI39"/>
    <mergeCell ref="A36:A37"/>
    <mergeCell ref="AU36:AW36"/>
    <mergeCell ref="BJ36:BJ37"/>
    <mergeCell ref="AU37:AW37"/>
    <mergeCell ref="BD37:BF37"/>
    <mergeCell ref="BG37:BI37"/>
    <mergeCell ref="A34:A35"/>
    <mergeCell ref="AR34:AT34"/>
    <mergeCell ref="BJ34:BJ35"/>
    <mergeCell ref="AR35:AT35"/>
    <mergeCell ref="BD35:BF35"/>
    <mergeCell ref="BG35:BI35"/>
    <mergeCell ref="A32:A33"/>
    <mergeCell ref="AO32:AQ32"/>
    <mergeCell ref="BJ32:BJ33"/>
    <mergeCell ref="AO33:AQ33"/>
    <mergeCell ref="BD33:BF33"/>
    <mergeCell ref="BG33:BI33"/>
    <mergeCell ref="A30:A31"/>
    <mergeCell ref="AL30:AN30"/>
    <mergeCell ref="BJ30:BJ31"/>
    <mergeCell ref="AL31:AN31"/>
    <mergeCell ref="BD31:BF31"/>
    <mergeCell ref="BG31:BI31"/>
    <mergeCell ref="A28:A29"/>
    <mergeCell ref="AI28:AK28"/>
    <mergeCell ref="BJ28:BJ29"/>
    <mergeCell ref="AI29:AK29"/>
    <mergeCell ref="BD29:BF29"/>
    <mergeCell ref="BG29:BI29"/>
    <mergeCell ref="A26:A27"/>
    <mergeCell ref="AF26:AH26"/>
    <mergeCell ref="BJ26:BJ27"/>
    <mergeCell ref="AF27:AH27"/>
    <mergeCell ref="BD27:BF27"/>
    <mergeCell ref="BG27:BI27"/>
    <mergeCell ref="A24:A25"/>
    <mergeCell ref="AC24:AE24"/>
    <mergeCell ref="BJ24:BJ25"/>
    <mergeCell ref="AC25:AE25"/>
    <mergeCell ref="BD25:BF25"/>
    <mergeCell ref="BG25:BI25"/>
    <mergeCell ref="A22:A23"/>
    <mergeCell ref="Z22:AB22"/>
    <mergeCell ref="BJ22:BJ23"/>
    <mergeCell ref="Z23:AB23"/>
    <mergeCell ref="BD23:BF23"/>
    <mergeCell ref="BG23:BI23"/>
    <mergeCell ref="A20:A21"/>
    <mergeCell ref="W20:Y20"/>
    <mergeCell ref="BJ20:BJ21"/>
    <mergeCell ref="W21:Y21"/>
    <mergeCell ref="BD21:BF21"/>
    <mergeCell ref="BG21:BI21"/>
    <mergeCell ref="A18:A19"/>
    <mergeCell ref="T18:V18"/>
    <mergeCell ref="BJ18:BJ19"/>
    <mergeCell ref="T19:V19"/>
    <mergeCell ref="BD19:BF19"/>
    <mergeCell ref="BG19:BI19"/>
    <mergeCell ref="A16:A17"/>
    <mergeCell ref="Q16:S16"/>
    <mergeCell ref="BJ16:BJ17"/>
    <mergeCell ref="Q17:S17"/>
    <mergeCell ref="BD17:BF17"/>
    <mergeCell ref="BG17:BI17"/>
    <mergeCell ref="A14:A15"/>
    <mergeCell ref="N14:P14"/>
    <mergeCell ref="BJ14:BJ15"/>
    <mergeCell ref="N15:P15"/>
    <mergeCell ref="BD15:BF15"/>
    <mergeCell ref="BG15:BI15"/>
    <mergeCell ref="A12:A13"/>
    <mergeCell ref="K12:M12"/>
    <mergeCell ref="BJ12:BJ13"/>
    <mergeCell ref="K13:M13"/>
    <mergeCell ref="BD13:BF13"/>
    <mergeCell ref="BG13:BI13"/>
    <mergeCell ref="A10:A11"/>
    <mergeCell ref="H10:J10"/>
    <mergeCell ref="BJ10:BJ11"/>
    <mergeCell ref="H11:J11"/>
    <mergeCell ref="BD11:BF11"/>
    <mergeCell ref="BG11:BI11"/>
    <mergeCell ref="A8:A9"/>
    <mergeCell ref="E8:G8"/>
    <mergeCell ref="BJ8:BJ9"/>
    <mergeCell ref="E9:G9"/>
    <mergeCell ref="BD9:BF9"/>
    <mergeCell ref="BG9:BI9"/>
    <mergeCell ref="BD5:BF5"/>
    <mergeCell ref="BG5:BI5"/>
    <mergeCell ref="A6:A7"/>
    <mergeCell ref="B6:D6"/>
    <mergeCell ref="BJ6:BJ7"/>
    <mergeCell ref="B7:D7"/>
    <mergeCell ref="BD7:BF7"/>
    <mergeCell ref="BG7:BI7"/>
    <mergeCell ref="AL5:AN5"/>
    <mergeCell ref="AO5:AQ5"/>
    <mergeCell ref="AR5:AT5"/>
    <mergeCell ref="AU5:AW5"/>
    <mergeCell ref="AX5:AZ5"/>
    <mergeCell ref="BA5:BC5"/>
    <mergeCell ref="T5:V5"/>
    <mergeCell ref="W5:Y5"/>
    <mergeCell ref="Z5:AB5"/>
    <mergeCell ref="AC5:AE5"/>
    <mergeCell ref="AF5:AH5"/>
    <mergeCell ref="AI5:AK5"/>
    <mergeCell ref="E1:BD2"/>
    <mergeCell ref="BK2:BM2"/>
    <mergeCell ref="E3:BD3"/>
    <mergeCell ref="Q4:Z4"/>
    <mergeCell ref="B5:D5"/>
    <mergeCell ref="E5:G5"/>
    <mergeCell ref="H5:J5"/>
    <mergeCell ref="K5:M5"/>
    <mergeCell ref="N5:P5"/>
    <mergeCell ref="Q5:S5"/>
  </mergeCells>
  <printOptions/>
  <pageMargins left="0.11805555555555555" right="0.5118055555555555" top="0.25625" bottom="0.4326388888888889" header="0.5118055555555555" footer="0.2361111111111111"/>
  <pageSetup horizontalDpi="300" verticalDpi="300" orientation="landscape" paperSize="9"/>
  <headerFooter alignWithMargins="0">
    <oddFooter>&amp;CAuswertung Gr.: A&amp;R&amp;6&amp;F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5"/>
  <sheetViews>
    <sheetView zoomScale="106" zoomScaleNormal="106" zoomScalePageLayoutView="0" workbookViewId="0" topLeftCell="A1">
      <selection activeCell="AJ75" sqref="AJ75"/>
    </sheetView>
  </sheetViews>
  <sheetFormatPr defaultColWidth="11.421875" defaultRowHeight="3.75" customHeight="1"/>
  <cols>
    <col min="1" max="1" width="2.7109375" style="27" customWidth="1"/>
    <col min="2" max="2" width="2.7109375" style="28" customWidth="1"/>
    <col min="3" max="3" width="3.421875" style="28" customWidth="1"/>
    <col min="4" max="4" width="2.57421875" style="27" customWidth="1"/>
    <col min="5" max="5" width="1.7109375" style="27" customWidth="1"/>
    <col min="6" max="11" width="2.7109375" style="27" customWidth="1"/>
    <col min="12" max="12" width="1.28515625" style="27" customWidth="1"/>
    <col min="13" max="13" width="1.57421875" style="27" customWidth="1"/>
    <col min="14" max="18" width="2.7109375" style="27" customWidth="1"/>
    <col min="19" max="19" width="3.421875" style="27" customWidth="1"/>
    <col min="20" max="29" width="2.7109375" style="29" customWidth="1"/>
    <col min="30" max="32" width="2.7109375" style="27" customWidth="1"/>
    <col min="33" max="33" width="1.57421875" style="27" customWidth="1"/>
    <col min="34" max="35" width="2.7109375" style="27" customWidth="1"/>
    <col min="36" max="36" width="11.421875" style="27" customWidth="1"/>
    <col min="37" max="53" width="2.7109375" style="27" customWidth="1"/>
    <col min="54" max="54" width="0.9921875" style="27" customWidth="1"/>
    <col min="55" max="55" width="1.28515625" style="27" customWidth="1"/>
    <col min="56" max="57" width="2.7109375" style="27" customWidth="1"/>
    <col min="58" max="58" width="1.28515625" style="27" customWidth="1"/>
    <col min="59" max="59" width="1.1484375" style="27" customWidth="1"/>
    <col min="60" max="62" width="2.7109375" style="27" customWidth="1"/>
    <col min="63" max="63" width="0.9921875" style="27" customWidth="1"/>
    <col min="64" max="64" width="2.7109375" style="27" customWidth="1"/>
    <col min="65" max="65" width="1.421875" style="27" customWidth="1"/>
    <col min="66" max="66" width="1.28515625" style="27" customWidth="1"/>
    <col min="67" max="68" width="2.7109375" style="27" customWidth="1"/>
    <col min="69" max="69" width="1.421875" style="27" customWidth="1"/>
    <col min="70" max="71" width="2.7109375" style="27" customWidth="1"/>
    <col min="72" max="73" width="11.421875" style="0" customWidth="1"/>
    <col min="74" max="74" width="3.7109375" style="0" customWidth="1"/>
    <col min="75" max="75" width="2.7109375" style="0" customWidth="1"/>
    <col min="76" max="76" width="3.00390625" style="0" customWidth="1"/>
    <col min="77" max="77" width="5.28125" style="0" customWidth="1"/>
    <col min="78" max="78" width="4.57421875" style="0" customWidth="1"/>
    <col min="79" max="79" width="11.8515625" style="0" customWidth="1"/>
    <col min="80" max="108" width="11.421875" style="0" customWidth="1"/>
    <col min="109" max="16384" width="11.421875" style="27" customWidth="1"/>
  </cols>
  <sheetData>
    <row r="1" spans="1:71" ht="27" customHeight="1">
      <c r="A1"/>
      <c r="B1" s="30"/>
      <c r="C1" s="30"/>
      <c r="D1" s="30"/>
      <c r="E1" s="30"/>
      <c r="F1" s="30"/>
      <c r="G1" s="30"/>
      <c r="H1" s="30"/>
      <c r="I1" s="135" t="str">
        <f>Beschrieb!$C$1</f>
        <v>35./40. Deutsche Meisterschaft im Bosseln</v>
      </c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30"/>
      <c r="AD1" s="30"/>
      <c r="AE1" s="30"/>
      <c r="AF1" s="30"/>
      <c r="AG1" s="30"/>
      <c r="AH1" s="30"/>
      <c r="AI1" s="30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24.75" customHeight="1">
      <c r="A2" s="30"/>
      <c r="B2" s="30"/>
      <c r="C2" s="30"/>
      <c r="D2" s="30"/>
      <c r="E2" s="30"/>
      <c r="F2" s="30"/>
      <c r="G2" s="30"/>
      <c r="H2" s="30"/>
      <c r="I2" s="136" t="str">
        <f>Beschrieb!C2</f>
        <v>am  09./10. September 2022 in Bischofsheim, LV Hessen</v>
      </c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30"/>
      <c r="AD2" s="30"/>
      <c r="AE2" s="30"/>
      <c r="AF2" s="30"/>
      <c r="AG2" s="30"/>
      <c r="AH2" s="30"/>
      <c r="AI2" s="30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107" ht="11.25" customHeight="1">
      <c r="A3" s="137" t="s">
        <v>3</v>
      </c>
      <c r="B3" s="137"/>
      <c r="C3" s="137"/>
      <c r="D3" s="137"/>
      <c r="E3" s="137"/>
      <c r="F3" s="137"/>
      <c r="G3" s="32"/>
      <c r="H3" s="32"/>
      <c r="I3" s="179" t="str">
        <f>Beschrieb!C4</f>
        <v>17 Herren- Mannschaften  aus 10 Landesverbänden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80" t="str">
        <f>Beschrieb!C5</f>
        <v>12 Damen-Mannschaften aus 7 Landesverrbänden</v>
      </c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97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U3" s="27"/>
      <c r="BV3" s="27"/>
      <c r="BW3" s="27"/>
      <c r="BX3" s="27"/>
      <c r="BY3" s="27"/>
      <c r="BZ3" s="27"/>
      <c r="CA3" s="27"/>
      <c r="CB3" s="31"/>
      <c r="CV3" s="27"/>
      <c r="CW3" s="27"/>
      <c r="CX3" s="27"/>
      <c r="CY3" s="27"/>
      <c r="CZ3" s="27"/>
      <c r="DA3" s="27"/>
      <c r="DB3" s="27"/>
      <c r="DC3" s="27"/>
    </row>
    <row r="4" spans="1:107" ht="11.25" customHeight="1">
      <c r="A4" s="32"/>
      <c r="B4" s="181" t="s">
        <v>61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35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U4" s="27"/>
      <c r="BV4" s="27"/>
      <c r="BW4" s="27"/>
      <c r="BX4" s="27"/>
      <c r="BY4" s="27"/>
      <c r="BZ4" s="27"/>
      <c r="CA4" s="27"/>
      <c r="CB4" s="31"/>
      <c r="CV4" s="27"/>
      <c r="CW4" s="27"/>
      <c r="CX4" s="27"/>
      <c r="CY4" s="27"/>
      <c r="CZ4" s="27"/>
      <c r="DA4" s="27"/>
      <c r="DB4" s="27"/>
      <c r="DC4" s="27"/>
    </row>
    <row r="5" spans="1:107" ht="11.25" customHeight="1">
      <c r="A5" s="32"/>
      <c r="B5" s="33">
        <v>1</v>
      </c>
      <c r="C5" s="137" t="str">
        <f>Beschrieb!I7</f>
        <v>BSV Tempelhof-Schö.</v>
      </c>
      <c r="D5" s="137"/>
      <c r="E5" s="137"/>
      <c r="F5" s="137"/>
      <c r="G5" s="137"/>
      <c r="H5" s="137"/>
      <c r="I5" s="137"/>
      <c r="J5" s="32" t="s">
        <v>64</v>
      </c>
      <c r="K5" s="137" t="str">
        <f>Beschrieb!I11</f>
        <v>BSA Gnarrenburg</v>
      </c>
      <c r="L5" s="137"/>
      <c r="M5" s="137"/>
      <c r="N5" s="137"/>
      <c r="O5" s="137"/>
      <c r="P5" s="137"/>
      <c r="Q5" s="137"/>
      <c r="R5" s="34">
        <v>14</v>
      </c>
      <c r="S5" s="137" t="str">
        <f>Beschrieb!L8</f>
        <v>BSG Wilhelmsburg-H.</v>
      </c>
      <c r="T5" s="137"/>
      <c r="U5" s="137"/>
      <c r="V5" s="137"/>
      <c r="W5" s="137"/>
      <c r="X5" s="137"/>
      <c r="Y5" s="137"/>
      <c r="Z5" s="35"/>
      <c r="AA5" s="35">
        <v>20</v>
      </c>
      <c r="AB5" s="182" t="str">
        <f>Beschrieb!L12</f>
        <v>frei</v>
      </c>
      <c r="AC5" s="182"/>
      <c r="AD5" s="182"/>
      <c r="AE5" s="182"/>
      <c r="AF5" s="182"/>
      <c r="AG5" s="182"/>
      <c r="AH5" s="182"/>
      <c r="AI5" s="3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U5" s="27"/>
      <c r="BV5" s="27"/>
      <c r="BW5" s="27"/>
      <c r="BX5" s="27"/>
      <c r="BY5" s="27"/>
      <c r="BZ5" s="27"/>
      <c r="CA5" s="27"/>
      <c r="CB5" s="31"/>
      <c r="CV5" s="27"/>
      <c r="CW5" s="27"/>
      <c r="CX5" s="27"/>
      <c r="CY5" s="27"/>
      <c r="CZ5" s="27"/>
      <c r="DA5" s="27"/>
      <c r="DB5" s="27"/>
      <c r="DC5" s="27"/>
    </row>
    <row r="6" spans="1:71" ht="11.25" customHeight="1">
      <c r="A6" s="32"/>
      <c r="B6" s="33">
        <v>2</v>
      </c>
      <c r="C6" s="137" t="str">
        <f>Beschrieb!I8</f>
        <v>BSG Langenhagen</v>
      </c>
      <c r="D6" s="137"/>
      <c r="E6" s="137"/>
      <c r="F6" s="137"/>
      <c r="G6" s="137"/>
      <c r="H6" s="137"/>
      <c r="I6" s="137"/>
      <c r="J6" s="32" t="s">
        <v>66</v>
      </c>
      <c r="K6" s="137" t="str">
        <f>Beschrieb!I12</f>
        <v>Reha SG Itzehoe</v>
      </c>
      <c r="L6" s="137"/>
      <c r="M6" s="137"/>
      <c r="N6" s="137"/>
      <c r="O6" s="137"/>
      <c r="P6" s="137"/>
      <c r="Q6" s="137"/>
      <c r="R6" s="34">
        <v>15</v>
      </c>
      <c r="S6" s="137" t="str">
        <f>Beschrieb!L9</f>
        <v>TV Bischofsheim</v>
      </c>
      <c r="T6" s="137"/>
      <c r="U6" s="137"/>
      <c r="V6" s="137"/>
      <c r="W6" s="137"/>
      <c r="X6" s="137"/>
      <c r="Y6" s="137"/>
      <c r="Z6" s="35"/>
      <c r="AA6" s="35">
        <v>21</v>
      </c>
      <c r="AB6" s="182" t="str">
        <f>Beschrieb!L13</f>
        <v>frei</v>
      </c>
      <c r="AC6" s="182"/>
      <c r="AD6" s="182"/>
      <c r="AE6" s="182"/>
      <c r="AF6" s="182"/>
      <c r="AG6" s="182"/>
      <c r="AH6" s="182"/>
      <c r="AI6" s="35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1.25" customHeight="1">
      <c r="A7" s="32"/>
      <c r="B7" s="33">
        <v>3</v>
      </c>
      <c r="C7" s="137" t="str">
        <f>Beschrieb!I9</f>
        <v>BRSG Bürstadt</v>
      </c>
      <c r="D7" s="137"/>
      <c r="E7" s="137"/>
      <c r="F7" s="137"/>
      <c r="G7" s="137"/>
      <c r="H7" s="137"/>
      <c r="I7" s="137"/>
      <c r="J7" s="32" t="s">
        <v>68</v>
      </c>
      <c r="K7" s="137" t="str">
        <f>Beschrieb!I13</f>
        <v>BSC Kelksterbach</v>
      </c>
      <c r="L7" s="137"/>
      <c r="M7" s="137"/>
      <c r="N7" s="137"/>
      <c r="O7" s="137"/>
      <c r="P7" s="137"/>
      <c r="Q7" s="137"/>
      <c r="R7" s="32">
        <v>16</v>
      </c>
      <c r="S7" s="137" t="str">
        <f>Beschrieb!L10</f>
        <v>BSSV Köthen</v>
      </c>
      <c r="T7" s="137"/>
      <c r="U7" s="137"/>
      <c r="V7" s="137"/>
      <c r="W7" s="137"/>
      <c r="X7" s="137"/>
      <c r="Y7" s="137"/>
      <c r="Z7" s="36"/>
      <c r="AA7" s="38">
        <v>22</v>
      </c>
      <c r="AB7" s="137"/>
      <c r="AC7" s="137"/>
      <c r="AD7" s="137"/>
      <c r="AE7" s="137"/>
      <c r="AF7" s="137"/>
      <c r="AG7" s="137"/>
      <c r="AH7" s="137"/>
      <c r="AI7" s="32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1.25" customHeight="1">
      <c r="A8" s="32"/>
      <c r="B8" s="33">
        <v>4</v>
      </c>
      <c r="C8" s="137" t="str">
        <f>Beschrieb!I10</f>
        <v>BRS Rudolstadt</v>
      </c>
      <c r="D8" s="137"/>
      <c r="E8" s="137"/>
      <c r="F8" s="137"/>
      <c r="G8" s="137"/>
      <c r="H8" s="137"/>
      <c r="I8" s="137"/>
      <c r="J8" s="32" t="s">
        <v>70</v>
      </c>
      <c r="K8" s="137" t="str">
        <f>Beschrieb!L7</f>
        <v>BRSG Kyffhäuser</v>
      </c>
      <c r="L8" s="137"/>
      <c r="M8" s="137"/>
      <c r="N8" s="137"/>
      <c r="O8" s="137"/>
      <c r="P8" s="137"/>
      <c r="Q8" s="137"/>
      <c r="R8" s="32">
        <v>17</v>
      </c>
      <c r="S8" s="137" t="str">
        <f>Beschrieb!L11</f>
        <v>SV Aerobic-Arnstadt</v>
      </c>
      <c r="T8" s="137"/>
      <c r="U8" s="137"/>
      <c r="V8" s="137"/>
      <c r="W8" s="137"/>
      <c r="X8" s="137"/>
      <c r="Y8" s="137"/>
      <c r="Z8" s="36"/>
      <c r="AA8" s="38">
        <v>23</v>
      </c>
      <c r="AB8" s="137"/>
      <c r="AC8" s="137"/>
      <c r="AD8" s="137"/>
      <c r="AE8" s="137"/>
      <c r="AF8" s="137"/>
      <c r="AG8" s="137"/>
      <c r="AH8" s="137"/>
      <c r="AI8" s="32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1.25" customHeight="1">
      <c r="A9" s="140" t="s">
        <v>34</v>
      </c>
      <c r="B9" s="140"/>
      <c r="C9" s="140"/>
      <c r="D9" s="140"/>
      <c r="E9" s="140"/>
      <c r="F9" s="140"/>
      <c r="G9" s="140"/>
      <c r="H9" s="140"/>
      <c r="I9" s="140"/>
      <c r="J9" s="32"/>
      <c r="K9" s="137"/>
      <c r="L9" s="137"/>
      <c r="M9" s="137"/>
      <c r="N9" s="137"/>
      <c r="O9" s="137"/>
      <c r="P9" s="137"/>
      <c r="Q9" s="137"/>
      <c r="R9" s="32"/>
      <c r="S9" s="137"/>
      <c r="T9" s="137"/>
      <c r="U9" s="137"/>
      <c r="V9" s="137"/>
      <c r="W9" s="137"/>
      <c r="X9" s="137"/>
      <c r="Y9" s="137"/>
      <c r="Z9" s="137"/>
      <c r="AA9" s="38"/>
      <c r="AB9" s="137"/>
      <c r="AC9" s="137"/>
      <c r="AD9" s="137"/>
      <c r="AE9" s="137"/>
      <c r="AF9" s="137"/>
      <c r="AG9" s="137"/>
      <c r="AH9" s="137"/>
      <c r="AI9" s="137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1.25" customHeight="1">
      <c r="A10" s="32"/>
      <c r="B10" s="33">
        <v>1</v>
      </c>
      <c r="C10" s="137" t="str">
        <f>Beschrieb!$C$14</f>
        <v>Klaus Dieter Temme</v>
      </c>
      <c r="D10" s="137"/>
      <c r="E10" s="137"/>
      <c r="F10" s="137"/>
      <c r="G10" s="137"/>
      <c r="H10" s="137"/>
      <c r="I10" s="137"/>
      <c r="J10" s="32">
        <v>4</v>
      </c>
      <c r="K10" s="137" t="str">
        <f>Beschrieb!$C$17</f>
        <v>Corina Beutel</v>
      </c>
      <c r="L10" s="137"/>
      <c r="M10" s="137"/>
      <c r="N10" s="137"/>
      <c r="O10" s="137"/>
      <c r="P10" s="137"/>
      <c r="Q10" s="137"/>
      <c r="R10" s="32">
        <v>7</v>
      </c>
      <c r="S10" s="137" t="str">
        <f>Beschrieb!$G$14</f>
        <v>Angelik Schmid</v>
      </c>
      <c r="T10" s="137"/>
      <c r="U10" s="137"/>
      <c r="V10" s="137"/>
      <c r="W10" s="137"/>
      <c r="X10" s="137"/>
      <c r="Y10" s="137"/>
      <c r="Z10" s="137"/>
      <c r="AA10" s="38">
        <v>10</v>
      </c>
      <c r="AB10" s="137" t="str">
        <f>Beschrieb!$G$17</f>
        <v>Günter Herbolsheimer</v>
      </c>
      <c r="AC10" s="137"/>
      <c r="AD10" s="137"/>
      <c r="AE10" s="137"/>
      <c r="AF10" s="137"/>
      <c r="AG10" s="137"/>
      <c r="AH10" s="137"/>
      <c r="AI10" s="137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1.25" customHeight="1">
      <c r="A11" s="32"/>
      <c r="B11" s="33">
        <v>2</v>
      </c>
      <c r="C11" s="137" t="str">
        <f>Beschrieb!$C$15</f>
        <v>Wolfgang Groß</v>
      </c>
      <c r="D11" s="137"/>
      <c r="E11" s="137"/>
      <c r="F11" s="137"/>
      <c r="G11" s="137"/>
      <c r="H11" s="137"/>
      <c r="I11" s="137"/>
      <c r="J11" s="32">
        <v>5</v>
      </c>
      <c r="K11" s="137" t="str">
        <f>Beschrieb!$C$18</f>
        <v>Frank Reimann</v>
      </c>
      <c r="L11" s="137"/>
      <c r="M11" s="137"/>
      <c r="N11" s="137"/>
      <c r="O11" s="137"/>
      <c r="P11" s="137"/>
      <c r="Q11" s="137"/>
      <c r="R11" s="32">
        <v>8</v>
      </c>
      <c r="S11" s="137" t="str">
        <f>Beschrieb!$G$15</f>
        <v>Helga Plötz</v>
      </c>
      <c r="T11" s="137"/>
      <c r="U11" s="137"/>
      <c r="V11" s="137"/>
      <c r="W11" s="137"/>
      <c r="X11" s="137"/>
      <c r="Y11" s="137"/>
      <c r="Z11" s="137"/>
      <c r="AA11" s="38">
        <v>11</v>
      </c>
      <c r="AB11" s="137" t="str">
        <f>Beschrieb!$G$18</f>
        <v>Nane Busmann</v>
      </c>
      <c r="AC11" s="137"/>
      <c r="AD11" s="137"/>
      <c r="AE11" s="137"/>
      <c r="AF11" s="137"/>
      <c r="AG11" s="137"/>
      <c r="AH11" s="137"/>
      <c r="AI11" s="137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1.25" customHeight="1">
      <c r="A12" s="39"/>
      <c r="B12" s="39">
        <v>3</v>
      </c>
      <c r="C12" s="141" t="str">
        <f>Beschrieb!$C$16</f>
        <v>Gundolf Heyne</v>
      </c>
      <c r="D12" s="141"/>
      <c r="E12" s="141"/>
      <c r="F12" s="141"/>
      <c r="G12" s="141"/>
      <c r="H12" s="141"/>
      <c r="I12" s="141"/>
      <c r="J12" s="39">
        <v>6</v>
      </c>
      <c r="K12" s="139" t="str">
        <f>Beschrieb!$C$19</f>
        <v>K.-H. Schmid</v>
      </c>
      <c r="L12" s="139"/>
      <c r="M12" s="139"/>
      <c r="N12" s="139"/>
      <c r="O12" s="139"/>
      <c r="P12" s="139"/>
      <c r="Q12" s="139"/>
      <c r="R12" s="39">
        <v>9</v>
      </c>
      <c r="S12" s="139" t="str">
        <f>Beschrieb!$G$16</f>
        <v>Günter Falkenstern</v>
      </c>
      <c r="T12" s="139"/>
      <c r="U12" s="139"/>
      <c r="V12" s="139"/>
      <c r="W12" s="139"/>
      <c r="X12" s="139"/>
      <c r="Y12" s="139"/>
      <c r="Z12" s="139"/>
      <c r="AA12" s="39">
        <v>12</v>
      </c>
      <c r="AB12" s="139" t="str">
        <f>Beschrieb!$G$19</f>
        <v>Hamburg</v>
      </c>
      <c r="AC12" s="139"/>
      <c r="AD12" s="139"/>
      <c r="AE12" s="139"/>
      <c r="AF12" s="139"/>
      <c r="AG12" s="139"/>
      <c r="AH12" s="139"/>
      <c r="AI12" s="139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108" s="30" customFormat="1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</row>
    <row r="14" spans="1:108" s="30" customFormat="1" ht="12.75" customHeight="1">
      <c r="A14" s="142" t="s">
        <v>73</v>
      </c>
      <c r="B14" s="142"/>
      <c r="C14" s="142"/>
      <c r="D14" s="143" t="s">
        <v>74</v>
      </c>
      <c r="E14" s="143"/>
      <c r="F14" s="143" t="s">
        <v>75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4" t="s">
        <v>76</v>
      </c>
      <c r="U14" s="144"/>
      <c r="V14" s="144"/>
      <c r="W14" s="144"/>
      <c r="X14" s="144"/>
      <c r="Y14" s="144" t="s">
        <v>77</v>
      </c>
      <c r="Z14" s="144"/>
      <c r="AA14" s="144"/>
      <c r="AB14" s="144"/>
      <c r="AC14" s="144"/>
      <c r="AD14" s="40"/>
      <c r="AE14" s="145" t="s">
        <v>78</v>
      </c>
      <c r="AF14" s="145"/>
      <c r="AG14" s="145"/>
      <c r="AH14" s="145"/>
      <c r="AI14" s="145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</row>
    <row r="15" spans="1:108" s="30" customFormat="1" ht="12.75" customHeight="1">
      <c r="A15" s="41" t="s">
        <v>79</v>
      </c>
      <c r="B15" s="146" t="s">
        <v>80</v>
      </c>
      <c r="C15" s="146"/>
      <c r="D15" s="143"/>
      <c r="E15" s="143"/>
      <c r="F15" s="142" t="s">
        <v>81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40"/>
      <c r="AE15" s="145"/>
      <c r="AF15" s="145"/>
      <c r="AG15" s="145"/>
      <c r="AH15" s="145"/>
      <c r="AI15" s="14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</row>
    <row r="16" spans="1:71" ht="3.7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1.25" customHeight="1">
      <c r="A17" s="42">
        <v>1</v>
      </c>
      <c r="B17" s="148" t="s">
        <v>118</v>
      </c>
      <c r="C17" s="148"/>
      <c r="D17" s="149">
        <v>1</v>
      </c>
      <c r="E17" s="149"/>
      <c r="F17" s="150" t="str">
        <f>Beschrieb!I7</f>
        <v>BSV Tempelhof-Schö.</v>
      </c>
      <c r="G17" s="150"/>
      <c r="H17" s="150"/>
      <c r="I17" s="150"/>
      <c r="J17" s="150"/>
      <c r="K17" s="150"/>
      <c r="L17" s="150"/>
      <c r="M17" s="43" t="s">
        <v>83</v>
      </c>
      <c r="N17" s="150" t="str">
        <f>Beschrieb!L7</f>
        <v>BRSG Kyffhäuser</v>
      </c>
      <c r="O17" s="150"/>
      <c r="P17" s="150"/>
      <c r="Q17" s="150"/>
      <c r="R17" s="150"/>
      <c r="S17" s="150"/>
      <c r="T17" s="151" t="str">
        <f>Beschrieb!C7</f>
        <v>V Bischofsheim 1</v>
      </c>
      <c r="U17" s="151"/>
      <c r="V17" s="151"/>
      <c r="W17" s="151"/>
      <c r="X17" s="151"/>
      <c r="Y17" s="151" t="str">
        <f>Beschrieb!G18</f>
        <v>Nane Busmann</v>
      </c>
      <c r="Z17" s="151"/>
      <c r="AA17" s="151"/>
      <c r="AB17" s="151"/>
      <c r="AC17" s="151"/>
      <c r="AD17" s="44"/>
      <c r="AE17" s="152">
        <v>17</v>
      </c>
      <c r="AF17" s="152"/>
      <c r="AG17" s="45" t="s">
        <v>83</v>
      </c>
      <c r="AH17" s="153">
        <v>22</v>
      </c>
      <c r="AI17" s="153"/>
      <c r="AJ17" s="39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1.25" customHeight="1">
      <c r="A18" s="46">
        <v>2</v>
      </c>
      <c r="B18" s="148"/>
      <c r="C18" s="148"/>
      <c r="D18" s="149">
        <v>2</v>
      </c>
      <c r="E18" s="149"/>
      <c r="F18" s="150" t="str">
        <f>Beschrieb!I8</f>
        <v>BSG Langenhagen</v>
      </c>
      <c r="G18" s="150"/>
      <c r="H18" s="150"/>
      <c r="I18" s="150"/>
      <c r="J18" s="150"/>
      <c r="K18" s="150"/>
      <c r="L18" s="150"/>
      <c r="M18" s="43" t="s">
        <v>83</v>
      </c>
      <c r="N18" s="150" t="str">
        <f>Beschrieb!L8</f>
        <v>BSG Wilhelmsburg-H.</v>
      </c>
      <c r="O18" s="150"/>
      <c r="P18" s="150"/>
      <c r="Q18" s="150"/>
      <c r="R18" s="150"/>
      <c r="S18" s="150"/>
      <c r="T18" s="151" t="str">
        <f>Beschrieb!C8</f>
        <v>TSV Iggelheim</v>
      </c>
      <c r="U18" s="151"/>
      <c r="V18" s="151"/>
      <c r="W18" s="151"/>
      <c r="X18" s="151"/>
      <c r="Y18" s="151" t="str">
        <f>Beschrieb!G19</f>
        <v>Hamburg</v>
      </c>
      <c r="Z18" s="151"/>
      <c r="AA18" s="151"/>
      <c r="AB18" s="151"/>
      <c r="AC18" s="151"/>
      <c r="AD18" s="47"/>
      <c r="AE18" s="152">
        <v>22</v>
      </c>
      <c r="AF18" s="152"/>
      <c r="AG18" s="45" t="s">
        <v>83</v>
      </c>
      <c r="AH18" s="153">
        <v>19</v>
      </c>
      <c r="AI18" s="153"/>
      <c r="AJ18" s="39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1.25" customHeight="1">
      <c r="A19" s="46">
        <v>3</v>
      </c>
      <c r="B19" s="148"/>
      <c r="C19" s="148"/>
      <c r="D19" s="149">
        <v>3</v>
      </c>
      <c r="E19" s="149"/>
      <c r="F19" s="150" t="str">
        <f>Beschrieb!I9</f>
        <v>BRSG Bürstadt</v>
      </c>
      <c r="G19" s="150"/>
      <c r="H19" s="150"/>
      <c r="I19" s="150"/>
      <c r="J19" s="150"/>
      <c r="K19" s="150"/>
      <c r="L19" s="150"/>
      <c r="M19" s="43" t="s">
        <v>83</v>
      </c>
      <c r="N19" s="150" t="str">
        <f>Beschrieb!L9</f>
        <v>TV Bischofsheim</v>
      </c>
      <c r="O19" s="150"/>
      <c r="P19" s="150"/>
      <c r="Q19" s="150"/>
      <c r="R19" s="150"/>
      <c r="S19" s="150"/>
      <c r="T19" s="151" t="str">
        <f>Beschrieb!C9</f>
        <v>HK 85 Köthen</v>
      </c>
      <c r="U19" s="151"/>
      <c r="V19" s="151"/>
      <c r="W19" s="151"/>
      <c r="X19" s="151"/>
      <c r="Y19" s="151" t="str">
        <f>Beschrieb!C14</f>
        <v>Klaus Dieter Temme</v>
      </c>
      <c r="Z19" s="151"/>
      <c r="AA19" s="151"/>
      <c r="AB19" s="151"/>
      <c r="AC19" s="151"/>
      <c r="AD19" s="47"/>
      <c r="AE19" s="152">
        <v>19</v>
      </c>
      <c r="AF19" s="152"/>
      <c r="AG19" s="45" t="s">
        <v>83</v>
      </c>
      <c r="AH19" s="153">
        <v>18</v>
      </c>
      <c r="AI19" s="153"/>
      <c r="AJ19" s="3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1.25" customHeight="1">
      <c r="A20" s="46">
        <v>4</v>
      </c>
      <c r="B20" s="148"/>
      <c r="C20" s="148"/>
      <c r="D20" s="149">
        <v>4</v>
      </c>
      <c r="E20" s="149"/>
      <c r="F20" s="150" t="str">
        <f>Beschrieb!I10</f>
        <v>BRS Rudolstadt</v>
      </c>
      <c r="G20" s="150"/>
      <c r="H20" s="150"/>
      <c r="I20" s="150"/>
      <c r="J20" s="150"/>
      <c r="K20" s="150"/>
      <c r="L20" s="150"/>
      <c r="M20" s="43" t="s">
        <v>83</v>
      </c>
      <c r="N20" s="150" t="str">
        <f>Beschrieb!L10</f>
        <v>BSSV Köthen</v>
      </c>
      <c r="O20" s="150"/>
      <c r="P20" s="150"/>
      <c r="Q20" s="150"/>
      <c r="R20" s="150"/>
      <c r="S20" s="150"/>
      <c r="T20" s="151" t="str">
        <f>Beschrieb!C10</f>
        <v>VSV Kemnath</v>
      </c>
      <c r="U20" s="151"/>
      <c r="V20" s="151"/>
      <c r="W20" s="151"/>
      <c r="X20" s="151"/>
      <c r="Y20" s="151" t="str">
        <f>Beschrieb!C15</f>
        <v>Wolfgang Groß</v>
      </c>
      <c r="Z20" s="151"/>
      <c r="AA20" s="151"/>
      <c r="AB20" s="151"/>
      <c r="AC20" s="151"/>
      <c r="AD20" s="47"/>
      <c r="AE20" s="152">
        <v>22</v>
      </c>
      <c r="AF20" s="152"/>
      <c r="AG20" s="45" t="s">
        <v>83</v>
      </c>
      <c r="AH20" s="153">
        <v>18</v>
      </c>
      <c r="AI20" s="153"/>
      <c r="AJ20" s="39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1.25" customHeight="1">
      <c r="A21" s="46">
        <v>5</v>
      </c>
      <c r="B21" s="148"/>
      <c r="C21" s="148"/>
      <c r="D21" s="149">
        <v>5</v>
      </c>
      <c r="E21" s="149"/>
      <c r="F21" s="150" t="str">
        <f>Beschrieb!I11</f>
        <v>BSA Gnarrenburg</v>
      </c>
      <c r="G21" s="150"/>
      <c r="H21" s="150"/>
      <c r="I21" s="150"/>
      <c r="J21" s="150"/>
      <c r="K21" s="150"/>
      <c r="L21" s="150"/>
      <c r="M21" s="43" t="s">
        <v>83</v>
      </c>
      <c r="N21" s="150" t="str">
        <f>Beschrieb!L11</f>
        <v>SV Aerobic-Arnstadt</v>
      </c>
      <c r="O21" s="150"/>
      <c r="P21" s="150"/>
      <c r="Q21" s="150"/>
      <c r="R21" s="150"/>
      <c r="S21" s="150"/>
      <c r="T21" s="151" t="str">
        <f>Beschrieb!C11</f>
        <v>VRB Brakel</v>
      </c>
      <c r="U21" s="151"/>
      <c r="V21" s="151"/>
      <c r="W21" s="151"/>
      <c r="X21" s="151"/>
      <c r="Y21" s="151" t="str">
        <f>Beschrieb!C16</f>
        <v>Gundolf Heyne</v>
      </c>
      <c r="Z21" s="151"/>
      <c r="AA21" s="151"/>
      <c r="AB21" s="151"/>
      <c r="AC21" s="151"/>
      <c r="AD21" s="47"/>
      <c r="AE21" s="152">
        <v>20</v>
      </c>
      <c r="AF21" s="152"/>
      <c r="AG21" s="45" t="s">
        <v>83</v>
      </c>
      <c r="AH21" s="153">
        <v>20</v>
      </c>
      <c r="AI21" s="153"/>
      <c r="AJ21" s="39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1.25" customHeight="1">
      <c r="A22" s="46">
        <v>6</v>
      </c>
      <c r="B22" s="148"/>
      <c r="C22" s="148"/>
      <c r="D22" s="149">
        <v>6</v>
      </c>
      <c r="E22" s="149"/>
      <c r="F22" s="150" t="str">
        <f>Beschrieb!I12</f>
        <v>Reha SG Itzehoe</v>
      </c>
      <c r="G22" s="150"/>
      <c r="H22" s="150"/>
      <c r="I22" s="150"/>
      <c r="J22" s="150"/>
      <c r="K22" s="150"/>
      <c r="L22" s="150"/>
      <c r="M22" s="43" t="s">
        <v>83</v>
      </c>
      <c r="N22" s="150" t="str">
        <f>Beschrieb!L12</f>
        <v>frei</v>
      </c>
      <c r="O22" s="150"/>
      <c r="P22" s="150"/>
      <c r="Q22" s="150"/>
      <c r="R22" s="150"/>
      <c r="S22" s="150"/>
      <c r="T22" s="151" t="str">
        <f>Beschrieb!C12</f>
        <v>BVRS Cham</v>
      </c>
      <c r="U22" s="151"/>
      <c r="V22" s="151"/>
      <c r="W22" s="151"/>
      <c r="X22" s="151"/>
      <c r="Y22" s="151" t="str">
        <f>Beschrieb!C17</f>
        <v>Corina Beutel</v>
      </c>
      <c r="Z22" s="151"/>
      <c r="AA22" s="151"/>
      <c r="AB22" s="151"/>
      <c r="AC22" s="151"/>
      <c r="AD22" s="47"/>
      <c r="AE22" s="152"/>
      <c r="AF22" s="152"/>
      <c r="AG22" s="45" t="s">
        <v>83</v>
      </c>
      <c r="AH22" s="153"/>
      <c r="AI22" s="153"/>
      <c r="AJ22" s="39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1.25" customHeight="1">
      <c r="A23" s="46">
        <v>7</v>
      </c>
      <c r="B23" s="148"/>
      <c r="C23" s="148"/>
      <c r="D23" s="149">
        <v>7</v>
      </c>
      <c r="E23" s="149"/>
      <c r="F23" s="150" t="str">
        <f>Beschrieb!I13</f>
        <v>BSC Kelksterbach</v>
      </c>
      <c r="G23" s="150"/>
      <c r="H23" s="150"/>
      <c r="I23" s="150"/>
      <c r="J23" s="150"/>
      <c r="K23" s="150"/>
      <c r="L23" s="150"/>
      <c r="M23" s="43" t="s">
        <v>83</v>
      </c>
      <c r="N23" s="150" t="str">
        <f>Beschrieb!L13</f>
        <v>frei</v>
      </c>
      <c r="O23" s="150"/>
      <c r="P23" s="150"/>
      <c r="Q23" s="150"/>
      <c r="R23" s="150"/>
      <c r="S23" s="150"/>
      <c r="T23" s="151" t="str">
        <f>Beschrieb!E7</f>
        <v>BVS Tempelhof-Schö.</v>
      </c>
      <c r="U23" s="151"/>
      <c r="V23" s="151"/>
      <c r="W23" s="151"/>
      <c r="X23" s="151"/>
      <c r="Y23" s="151" t="str">
        <f>Beschrieb!C19</f>
        <v>K.-H. Schmid</v>
      </c>
      <c r="Z23" s="151"/>
      <c r="AA23" s="151"/>
      <c r="AB23" s="151"/>
      <c r="AC23" s="151"/>
      <c r="AD23" s="47"/>
      <c r="AE23" s="152"/>
      <c r="AF23" s="152"/>
      <c r="AG23" s="45" t="s">
        <v>83</v>
      </c>
      <c r="AH23" s="153"/>
      <c r="AI23" s="153"/>
      <c r="AJ23" s="39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3.7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39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1.25" customHeight="1">
      <c r="A25" s="42">
        <v>8</v>
      </c>
      <c r="B25" s="148" t="s">
        <v>119</v>
      </c>
      <c r="C25" s="148"/>
      <c r="D25" s="149">
        <v>1</v>
      </c>
      <c r="E25" s="149"/>
      <c r="F25" s="150" t="str">
        <f>Beschrieb!I7</f>
        <v>BSV Tempelhof-Schö.</v>
      </c>
      <c r="G25" s="150"/>
      <c r="H25" s="150"/>
      <c r="I25" s="150"/>
      <c r="J25" s="150"/>
      <c r="K25" s="150"/>
      <c r="L25" s="150"/>
      <c r="M25" s="43" t="s">
        <v>83</v>
      </c>
      <c r="N25" s="150" t="str">
        <f>Beschrieb!I13</f>
        <v>BSC Kelksterbach</v>
      </c>
      <c r="O25" s="150"/>
      <c r="P25" s="150"/>
      <c r="Q25" s="150"/>
      <c r="R25" s="150"/>
      <c r="S25" s="150"/>
      <c r="T25" s="151" t="str">
        <f>Beschrieb!E8</f>
        <v>BSC Kelsterbach</v>
      </c>
      <c r="U25" s="151"/>
      <c r="V25" s="151"/>
      <c r="W25" s="151"/>
      <c r="X25" s="151"/>
      <c r="Y25" s="151" t="str">
        <f>Beschrieb!C17</f>
        <v>Corina Beutel</v>
      </c>
      <c r="Z25" s="151"/>
      <c r="AA25" s="151"/>
      <c r="AB25" s="151"/>
      <c r="AC25" s="151"/>
      <c r="AD25" s="44"/>
      <c r="AE25" s="152">
        <v>21</v>
      </c>
      <c r="AF25" s="152"/>
      <c r="AG25" s="45" t="s">
        <v>83</v>
      </c>
      <c r="AH25" s="153">
        <v>17</v>
      </c>
      <c r="AI25" s="153"/>
      <c r="AJ25" s="39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1.25" customHeight="1">
      <c r="A26" s="46">
        <v>9</v>
      </c>
      <c r="B26" s="148"/>
      <c r="C26" s="148"/>
      <c r="D26" s="149">
        <v>2</v>
      </c>
      <c r="E26" s="149"/>
      <c r="F26" s="150" t="str">
        <f>Beschrieb!I8</f>
        <v>BSG Langenhagen</v>
      </c>
      <c r="G26" s="150"/>
      <c r="H26" s="150"/>
      <c r="I26" s="150"/>
      <c r="J26" s="150"/>
      <c r="K26" s="150"/>
      <c r="L26" s="150"/>
      <c r="M26" s="43" t="s">
        <v>83</v>
      </c>
      <c r="N26" s="150" t="str">
        <f>Beschrieb!L7</f>
        <v>BRSG Kyffhäuser</v>
      </c>
      <c r="O26" s="150"/>
      <c r="P26" s="150"/>
      <c r="Q26" s="150"/>
      <c r="R26" s="150"/>
      <c r="S26" s="150"/>
      <c r="T26" s="151" t="str">
        <f>Beschrieb!E9</f>
        <v>BSG Langenhaben</v>
      </c>
      <c r="U26" s="151"/>
      <c r="V26" s="151"/>
      <c r="W26" s="151"/>
      <c r="X26" s="151"/>
      <c r="Y26" s="151" t="str">
        <f>Beschrieb!C18</f>
        <v>Frank Reimann</v>
      </c>
      <c r="Z26" s="151"/>
      <c r="AA26" s="151"/>
      <c r="AB26" s="151"/>
      <c r="AC26" s="151"/>
      <c r="AD26" s="47"/>
      <c r="AE26" s="152">
        <v>23</v>
      </c>
      <c r="AF26" s="152"/>
      <c r="AG26" s="45" t="s">
        <v>83</v>
      </c>
      <c r="AH26" s="153">
        <v>17</v>
      </c>
      <c r="AI26" s="153"/>
      <c r="AJ26" s="39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1.25" customHeight="1">
      <c r="A27" s="46">
        <v>10</v>
      </c>
      <c r="B27" s="148"/>
      <c r="C27" s="148"/>
      <c r="D27" s="149">
        <v>3</v>
      </c>
      <c r="E27" s="149"/>
      <c r="F27" s="150" t="str">
        <f>Beschrieb!I9</f>
        <v>BRSG Bürstadt</v>
      </c>
      <c r="G27" s="150"/>
      <c r="H27" s="150"/>
      <c r="I27" s="150"/>
      <c r="J27" s="150"/>
      <c r="K27" s="150"/>
      <c r="L27" s="150"/>
      <c r="M27" s="43" t="s">
        <v>83</v>
      </c>
      <c r="N27" s="150" t="str">
        <f>Beschrieb!L8</f>
        <v>BSG Wilhelmsburg-H.</v>
      </c>
      <c r="O27" s="150"/>
      <c r="P27" s="150"/>
      <c r="Q27" s="150"/>
      <c r="R27" s="150"/>
      <c r="S27" s="150"/>
      <c r="T27" s="151" t="str">
        <f>Beschrieb!E10</f>
        <v>SV Aerobic Arnstadt</v>
      </c>
      <c r="U27" s="151"/>
      <c r="V27" s="151"/>
      <c r="W27" s="151"/>
      <c r="X27" s="151"/>
      <c r="Y27" s="151" t="str">
        <f>Beschrieb!C19</f>
        <v>K.-H. Schmid</v>
      </c>
      <c r="Z27" s="151"/>
      <c r="AA27" s="151"/>
      <c r="AB27" s="151"/>
      <c r="AC27" s="151"/>
      <c r="AD27" s="47"/>
      <c r="AE27" s="152">
        <v>19</v>
      </c>
      <c r="AF27" s="152"/>
      <c r="AG27" s="45" t="s">
        <v>83</v>
      </c>
      <c r="AH27" s="153">
        <v>22</v>
      </c>
      <c r="AI27" s="153"/>
      <c r="AJ27" s="39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1.25" customHeight="1">
      <c r="A28" s="46">
        <v>11</v>
      </c>
      <c r="B28" s="148"/>
      <c r="C28" s="148"/>
      <c r="D28" s="149">
        <v>4</v>
      </c>
      <c r="E28" s="149"/>
      <c r="F28" s="150" t="str">
        <f>Beschrieb!I10</f>
        <v>BRS Rudolstadt</v>
      </c>
      <c r="G28" s="150"/>
      <c r="H28" s="150"/>
      <c r="I28" s="150"/>
      <c r="J28" s="150"/>
      <c r="K28" s="150"/>
      <c r="L28" s="150"/>
      <c r="M28" s="43" t="s">
        <v>83</v>
      </c>
      <c r="N28" s="150" t="str">
        <f>Beschrieb!L9</f>
        <v>TV Bischofsheim</v>
      </c>
      <c r="O28" s="150"/>
      <c r="P28" s="150"/>
      <c r="Q28" s="150"/>
      <c r="R28" s="150"/>
      <c r="S28" s="150"/>
      <c r="T28" s="151" t="str">
        <f>Beschrieb!E11</f>
        <v>VSG Stadthagen</v>
      </c>
      <c r="U28" s="151"/>
      <c r="V28" s="151"/>
      <c r="W28" s="151"/>
      <c r="X28" s="151"/>
      <c r="Y28" s="151" t="str">
        <f>Beschrieb!G14</f>
        <v>Angelik Schmid</v>
      </c>
      <c r="Z28" s="151"/>
      <c r="AA28" s="151"/>
      <c r="AB28" s="151"/>
      <c r="AC28" s="151"/>
      <c r="AD28" s="47"/>
      <c r="AE28" s="152">
        <v>22</v>
      </c>
      <c r="AF28" s="152"/>
      <c r="AG28" s="45" t="s">
        <v>83</v>
      </c>
      <c r="AH28" s="153">
        <v>19</v>
      </c>
      <c r="AI28" s="153"/>
      <c r="AJ28" s="39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1.25" customHeight="1">
      <c r="A29" s="46">
        <v>12</v>
      </c>
      <c r="B29" s="148"/>
      <c r="C29" s="148"/>
      <c r="D29" s="149">
        <v>5</v>
      </c>
      <c r="E29" s="149"/>
      <c r="F29" s="150" t="str">
        <f>Beschrieb!I11</f>
        <v>BSA Gnarrenburg</v>
      </c>
      <c r="G29" s="150"/>
      <c r="H29" s="150"/>
      <c r="I29" s="150"/>
      <c r="J29" s="150"/>
      <c r="K29" s="150"/>
      <c r="L29" s="150"/>
      <c r="M29" s="43" t="s">
        <v>83</v>
      </c>
      <c r="N29" s="150" t="str">
        <f>Beschrieb!L10</f>
        <v>BSSV Köthen</v>
      </c>
      <c r="O29" s="150"/>
      <c r="P29" s="150"/>
      <c r="Q29" s="150"/>
      <c r="R29" s="150"/>
      <c r="S29" s="150"/>
      <c r="T29" s="151" t="str">
        <f>Beschrieb!E12</f>
        <v>SGR Rendsburg</v>
      </c>
      <c r="U29" s="151"/>
      <c r="V29" s="151"/>
      <c r="W29" s="151"/>
      <c r="X29" s="151"/>
      <c r="Y29" s="151" t="str">
        <f>Beschrieb!G15</f>
        <v>Helga Plötz</v>
      </c>
      <c r="Z29" s="151"/>
      <c r="AA29" s="151"/>
      <c r="AB29" s="151"/>
      <c r="AC29" s="151"/>
      <c r="AD29" s="47"/>
      <c r="AE29" s="152">
        <v>12</v>
      </c>
      <c r="AF29" s="152"/>
      <c r="AG29" s="45" t="s">
        <v>83</v>
      </c>
      <c r="AH29" s="153">
        <v>19</v>
      </c>
      <c r="AI29" s="153"/>
      <c r="AJ29" s="3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1.25" customHeight="1">
      <c r="A30" s="46">
        <v>13</v>
      </c>
      <c r="B30" s="148"/>
      <c r="C30" s="148"/>
      <c r="D30" s="149">
        <v>6</v>
      </c>
      <c r="E30" s="149"/>
      <c r="F30" s="150" t="str">
        <f>Beschrieb!I12</f>
        <v>Reha SG Itzehoe</v>
      </c>
      <c r="G30" s="150"/>
      <c r="H30" s="150"/>
      <c r="I30" s="150"/>
      <c r="J30" s="150"/>
      <c r="K30" s="150"/>
      <c r="L30" s="150"/>
      <c r="M30" s="43" t="s">
        <v>83</v>
      </c>
      <c r="N30" s="150" t="str">
        <f>Beschrieb!L11</f>
        <v>SV Aerobic-Arnstadt</v>
      </c>
      <c r="O30" s="150"/>
      <c r="P30" s="150"/>
      <c r="Q30" s="150"/>
      <c r="R30" s="150"/>
      <c r="S30" s="150"/>
      <c r="T30" s="151" t="str">
        <f>Beschrieb!G7</f>
        <v>1.SC Gießen-Sachsenhausen</v>
      </c>
      <c r="U30" s="151"/>
      <c r="V30" s="151"/>
      <c r="W30" s="151"/>
      <c r="X30" s="151"/>
      <c r="Y30" s="151" t="str">
        <f>Beschrieb!G16</f>
        <v>Günter Falkenstern</v>
      </c>
      <c r="Z30" s="151"/>
      <c r="AA30" s="151"/>
      <c r="AB30" s="151"/>
      <c r="AC30" s="151"/>
      <c r="AD30" s="47"/>
      <c r="AE30" s="152">
        <v>17</v>
      </c>
      <c r="AF30" s="152"/>
      <c r="AG30" s="45" t="s">
        <v>83</v>
      </c>
      <c r="AH30" s="153">
        <v>22</v>
      </c>
      <c r="AI30" s="153"/>
      <c r="AJ30" s="39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1.25" customHeight="1">
      <c r="A31" s="46">
        <v>14</v>
      </c>
      <c r="B31" s="148"/>
      <c r="C31" s="148"/>
      <c r="D31" s="149">
        <v>7</v>
      </c>
      <c r="E31" s="149"/>
      <c r="F31" s="150" t="str">
        <f>Beschrieb!L12</f>
        <v>frei</v>
      </c>
      <c r="G31" s="150"/>
      <c r="H31" s="150"/>
      <c r="I31" s="150"/>
      <c r="J31" s="150"/>
      <c r="K31" s="150"/>
      <c r="L31" s="150"/>
      <c r="M31" s="43" t="s">
        <v>83</v>
      </c>
      <c r="N31" s="150" t="str">
        <f>Beschrieb!L13</f>
        <v>frei</v>
      </c>
      <c r="O31" s="150"/>
      <c r="P31" s="150"/>
      <c r="Q31" s="150"/>
      <c r="R31" s="150"/>
      <c r="S31" s="150"/>
      <c r="T31" s="151" t="str">
        <f>Beschrieb!G8</f>
        <v>BRSG Kyffhäuser</v>
      </c>
      <c r="U31" s="151"/>
      <c r="V31" s="151"/>
      <c r="W31" s="151"/>
      <c r="X31" s="151"/>
      <c r="Y31" s="151" t="str">
        <f>Beschrieb!G17</f>
        <v>Günter Herbolsheimer</v>
      </c>
      <c r="Z31" s="151"/>
      <c r="AA31" s="151"/>
      <c r="AB31" s="151"/>
      <c r="AC31" s="151"/>
      <c r="AD31" s="47"/>
      <c r="AE31" s="152"/>
      <c r="AF31" s="152"/>
      <c r="AG31" s="45" t="s">
        <v>83</v>
      </c>
      <c r="AH31" s="153"/>
      <c r="AI31" s="153"/>
      <c r="AJ31" s="39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3.7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39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1.25" customHeight="1">
      <c r="A33" s="42">
        <v>15</v>
      </c>
      <c r="B33" s="148" t="s">
        <v>120</v>
      </c>
      <c r="C33" s="148"/>
      <c r="D33" s="149">
        <v>1</v>
      </c>
      <c r="E33" s="149"/>
      <c r="F33" s="150" t="str">
        <f>Beschrieb!I7</f>
        <v>BSV Tempelhof-Schö.</v>
      </c>
      <c r="G33" s="150"/>
      <c r="H33" s="150"/>
      <c r="I33" s="150"/>
      <c r="J33" s="150"/>
      <c r="K33" s="150"/>
      <c r="L33" s="150"/>
      <c r="M33" s="43" t="s">
        <v>83</v>
      </c>
      <c r="N33" s="150" t="str">
        <f>Beschrieb!L8</f>
        <v>BSG Wilhelmsburg-H.</v>
      </c>
      <c r="O33" s="150"/>
      <c r="P33" s="150"/>
      <c r="Q33" s="150"/>
      <c r="R33" s="150"/>
      <c r="S33" s="150"/>
      <c r="T33" s="151" t="str">
        <f>Beschrieb!G9</f>
        <v>BSG Wilhelmsburg-Harburg</v>
      </c>
      <c r="U33" s="151"/>
      <c r="V33" s="151"/>
      <c r="W33" s="151"/>
      <c r="X33" s="151"/>
      <c r="Y33" s="151" t="str">
        <f>Beschrieb!G15</f>
        <v>Helga Plötz</v>
      </c>
      <c r="Z33" s="151"/>
      <c r="AA33" s="151"/>
      <c r="AB33" s="151"/>
      <c r="AC33" s="151"/>
      <c r="AD33" s="44"/>
      <c r="AE33" s="152">
        <v>20</v>
      </c>
      <c r="AF33" s="152"/>
      <c r="AG33" s="45" t="s">
        <v>83</v>
      </c>
      <c r="AH33" s="153">
        <v>19</v>
      </c>
      <c r="AI33" s="153"/>
      <c r="AJ33" s="39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1.25" customHeight="1">
      <c r="A34" s="46">
        <v>16</v>
      </c>
      <c r="B34" s="148"/>
      <c r="C34" s="148"/>
      <c r="D34" s="149">
        <v>2</v>
      </c>
      <c r="E34" s="149"/>
      <c r="F34" s="150" t="str">
        <f>Beschrieb!I8</f>
        <v>BSG Langenhagen</v>
      </c>
      <c r="G34" s="150"/>
      <c r="H34" s="150"/>
      <c r="I34" s="150"/>
      <c r="J34" s="150"/>
      <c r="K34" s="150"/>
      <c r="L34" s="150"/>
      <c r="M34" s="43" t="s">
        <v>83</v>
      </c>
      <c r="N34" s="150" t="str">
        <f>Beschrieb!L9</f>
        <v>TV Bischofsheim</v>
      </c>
      <c r="O34" s="150"/>
      <c r="P34" s="150"/>
      <c r="Q34" s="150"/>
      <c r="R34" s="150"/>
      <c r="S34" s="150"/>
      <c r="T34" s="151" t="str">
        <f>Beschrieb!G10</f>
        <v>BSSV Köthen</v>
      </c>
      <c r="U34" s="151"/>
      <c r="V34" s="151"/>
      <c r="W34" s="151"/>
      <c r="X34" s="151"/>
      <c r="Y34" s="151" t="str">
        <f>Beschrieb!G16</f>
        <v>Günter Falkenstern</v>
      </c>
      <c r="Z34" s="151"/>
      <c r="AA34" s="151"/>
      <c r="AB34" s="151"/>
      <c r="AC34" s="151"/>
      <c r="AD34" s="47"/>
      <c r="AE34" s="152">
        <v>18</v>
      </c>
      <c r="AF34" s="152"/>
      <c r="AG34" s="45" t="s">
        <v>83</v>
      </c>
      <c r="AH34" s="153">
        <v>19</v>
      </c>
      <c r="AI34" s="153"/>
      <c r="AJ34" s="39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11.25" customHeight="1">
      <c r="A35" s="46">
        <v>17</v>
      </c>
      <c r="B35" s="148"/>
      <c r="C35" s="148"/>
      <c r="D35" s="149">
        <v>3</v>
      </c>
      <c r="E35" s="149"/>
      <c r="F35" s="150" t="str">
        <f>Beschrieb!I9</f>
        <v>BRSG Bürstadt</v>
      </c>
      <c r="G35" s="150"/>
      <c r="H35" s="150"/>
      <c r="I35" s="150"/>
      <c r="J35" s="150"/>
      <c r="K35" s="150"/>
      <c r="L35" s="150"/>
      <c r="M35" s="43" t="s">
        <v>83</v>
      </c>
      <c r="N35" s="150" t="str">
        <f>Beschrieb!L10</f>
        <v>BSSV Köthen</v>
      </c>
      <c r="O35" s="150"/>
      <c r="P35" s="150"/>
      <c r="Q35" s="150"/>
      <c r="R35" s="150"/>
      <c r="S35" s="150"/>
      <c r="T35" s="151" t="str">
        <f>Beschrieb!G11</f>
        <v>frei</v>
      </c>
      <c r="U35" s="151"/>
      <c r="V35" s="151"/>
      <c r="W35" s="151"/>
      <c r="X35" s="151"/>
      <c r="Y35" s="151" t="str">
        <f>Beschrieb!G17</f>
        <v>Günter Herbolsheimer</v>
      </c>
      <c r="Z35" s="151"/>
      <c r="AA35" s="151"/>
      <c r="AB35" s="151"/>
      <c r="AC35" s="151"/>
      <c r="AD35" s="47"/>
      <c r="AE35" s="152">
        <v>19</v>
      </c>
      <c r="AF35" s="152"/>
      <c r="AG35" s="45" t="s">
        <v>83</v>
      </c>
      <c r="AH35" s="153">
        <v>23</v>
      </c>
      <c r="AI35" s="153"/>
      <c r="AJ35" s="39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ht="11.25" customHeight="1">
      <c r="A36" s="46">
        <v>18</v>
      </c>
      <c r="B36" s="148"/>
      <c r="C36" s="148"/>
      <c r="D36" s="149">
        <v>4</v>
      </c>
      <c r="E36" s="149"/>
      <c r="F36" s="150" t="str">
        <f>Beschrieb!I10</f>
        <v>BRS Rudolstadt</v>
      </c>
      <c r="G36" s="150"/>
      <c r="H36" s="150"/>
      <c r="I36" s="150"/>
      <c r="J36" s="150"/>
      <c r="K36" s="150"/>
      <c r="L36" s="150"/>
      <c r="M36" s="43" t="s">
        <v>83</v>
      </c>
      <c r="N36" s="150" t="str">
        <f>Beschrieb!L11</f>
        <v>SV Aerobic-Arnstadt</v>
      </c>
      <c r="O36" s="150"/>
      <c r="P36" s="150"/>
      <c r="Q36" s="150"/>
      <c r="R36" s="150"/>
      <c r="S36" s="150"/>
      <c r="T36" s="151" t="str">
        <f>Beschrieb!G12</f>
        <v>TV Bischofsheim 2</v>
      </c>
      <c r="U36" s="151"/>
      <c r="V36" s="151"/>
      <c r="W36" s="151"/>
      <c r="X36" s="151"/>
      <c r="Y36" s="151" t="str">
        <f>Beschrieb!G18</f>
        <v>Nane Busmann</v>
      </c>
      <c r="Z36" s="151"/>
      <c r="AA36" s="151"/>
      <c r="AB36" s="151"/>
      <c r="AC36" s="151"/>
      <c r="AD36" s="47"/>
      <c r="AE36" s="152">
        <v>21</v>
      </c>
      <c r="AF36" s="152"/>
      <c r="AG36" s="45" t="s">
        <v>83</v>
      </c>
      <c r="AH36" s="153">
        <v>19</v>
      </c>
      <c r="AI36" s="153"/>
      <c r="AJ36" s="39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ht="11.25" customHeight="1">
      <c r="A37" s="46">
        <v>19</v>
      </c>
      <c r="B37" s="148"/>
      <c r="C37" s="148"/>
      <c r="D37" s="149">
        <v>5</v>
      </c>
      <c r="E37" s="149"/>
      <c r="F37" s="150" t="str">
        <f>Beschrieb!I11</f>
        <v>BSA Gnarrenburg</v>
      </c>
      <c r="G37" s="150"/>
      <c r="H37" s="150"/>
      <c r="I37" s="150"/>
      <c r="J37" s="150"/>
      <c r="K37" s="150"/>
      <c r="L37" s="150"/>
      <c r="M37" s="43" t="s">
        <v>83</v>
      </c>
      <c r="N37" s="150" t="str">
        <f>Beschrieb!L12</f>
        <v>frei</v>
      </c>
      <c r="O37" s="150"/>
      <c r="P37" s="150"/>
      <c r="Q37" s="150"/>
      <c r="R37" s="150"/>
      <c r="S37" s="150"/>
      <c r="T37" s="151" t="str">
        <f>Beschrieb!C7</f>
        <v>V Bischofsheim 1</v>
      </c>
      <c r="U37" s="151"/>
      <c r="V37" s="151"/>
      <c r="W37" s="151"/>
      <c r="X37" s="151"/>
      <c r="Y37" s="151" t="str">
        <f>Beschrieb!G19</f>
        <v>Hamburg</v>
      </c>
      <c r="Z37" s="151"/>
      <c r="AA37" s="151"/>
      <c r="AB37" s="151"/>
      <c r="AC37" s="151"/>
      <c r="AD37" s="47"/>
      <c r="AE37" s="152"/>
      <c r="AF37" s="152"/>
      <c r="AG37" s="45" t="s">
        <v>83</v>
      </c>
      <c r="AH37" s="153"/>
      <c r="AI37" s="153"/>
      <c r="AJ37" s="39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ht="11.25" customHeight="1">
      <c r="A38" s="46">
        <v>20</v>
      </c>
      <c r="B38" s="148"/>
      <c r="C38" s="148"/>
      <c r="D38" s="149">
        <v>6</v>
      </c>
      <c r="E38" s="149"/>
      <c r="F38" s="150" t="str">
        <f>Beschrieb!I12</f>
        <v>Reha SG Itzehoe</v>
      </c>
      <c r="G38" s="150"/>
      <c r="H38" s="150"/>
      <c r="I38" s="150"/>
      <c r="J38" s="150"/>
      <c r="K38" s="150"/>
      <c r="L38" s="150"/>
      <c r="M38" s="43" t="s">
        <v>83</v>
      </c>
      <c r="N38" s="150" t="str">
        <f>Beschrieb!L13</f>
        <v>frei</v>
      </c>
      <c r="O38" s="150"/>
      <c r="P38" s="150"/>
      <c r="Q38" s="150"/>
      <c r="R38" s="150"/>
      <c r="S38" s="150"/>
      <c r="T38" s="151" t="str">
        <f>Beschrieb!C8</f>
        <v>TSV Iggelheim</v>
      </c>
      <c r="U38" s="151"/>
      <c r="V38" s="151"/>
      <c r="W38" s="151"/>
      <c r="X38" s="151"/>
      <c r="Y38" s="151" t="str">
        <f>Beschrieb!C14</f>
        <v>Klaus Dieter Temme</v>
      </c>
      <c r="Z38" s="151"/>
      <c r="AA38" s="151"/>
      <c r="AB38" s="151"/>
      <c r="AC38" s="151"/>
      <c r="AD38" s="47"/>
      <c r="AE38" s="152"/>
      <c r="AF38" s="152"/>
      <c r="AG38" s="45" t="s">
        <v>83</v>
      </c>
      <c r="AH38" s="153"/>
      <c r="AI38" s="153"/>
      <c r="AJ38" s="39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ht="11.25" customHeight="1">
      <c r="A39" s="46">
        <v>21</v>
      </c>
      <c r="B39" s="148"/>
      <c r="C39" s="148"/>
      <c r="D39" s="149">
        <v>7</v>
      </c>
      <c r="E39" s="149"/>
      <c r="F39" s="150" t="str">
        <f>Beschrieb!I13</f>
        <v>BSC Kelksterbach</v>
      </c>
      <c r="G39" s="150"/>
      <c r="H39" s="150"/>
      <c r="I39" s="150"/>
      <c r="J39" s="150"/>
      <c r="K39" s="150"/>
      <c r="L39" s="150"/>
      <c r="M39" s="43" t="s">
        <v>83</v>
      </c>
      <c r="N39" s="150" t="str">
        <f>Beschrieb!L7</f>
        <v>BRSG Kyffhäuser</v>
      </c>
      <c r="O39" s="150"/>
      <c r="P39" s="150"/>
      <c r="Q39" s="150"/>
      <c r="R39" s="150"/>
      <c r="S39" s="150"/>
      <c r="T39" s="151" t="str">
        <f>Beschrieb!C9</f>
        <v>HK 85 Köthen</v>
      </c>
      <c r="U39" s="151"/>
      <c r="V39" s="151"/>
      <c r="W39" s="151"/>
      <c r="X39" s="151"/>
      <c r="Y39" s="151" t="str">
        <f>Beschrieb!C15</f>
        <v>Wolfgang Groß</v>
      </c>
      <c r="Z39" s="151"/>
      <c r="AA39" s="151"/>
      <c r="AB39" s="151"/>
      <c r="AC39" s="151"/>
      <c r="AD39" s="47"/>
      <c r="AE39" s="152">
        <v>23</v>
      </c>
      <c r="AF39" s="152"/>
      <c r="AG39" s="45" t="s">
        <v>83</v>
      </c>
      <c r="AH39" s="153">
        <v>18</v>
      </c>
      <c r="AI39" s="153"/>
      <c r="AJ39" s="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3.7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39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ht="11.25" customHeight="1">
      <c r="A41" s="42">
        <v>22</v>
      </c>
      <c r="B41" s="148" t="s">
        <v>121</v>
      </c>
      <c r="C41" s="148"/>
      <c r="D41" s="149">
        <v>1</v>
      </c>
      <c r="E41" s="149"/>
      <c r="F41" s="150" t="str">
        <f>Beschrieb!I7</f>
        <v>BSV Tempelhof-Schö.</v>
      </c>
      <c r="G41" s="150"/>
      <c r="H41" s="150"/>
      <c r="I41" s="150"/>
      <c r="J41" s="150"/>
      <c r="K41" s="150"/>
      <c r="L41" s="150"/>
      <c r="M41" s="43" t="s">
        <v>83</v>
      </c>
      <c r="N41" s="150" t="str">
        <f>Beschrieb!I12</f>
        <v>Reha SG Itzehoe</v>
      </c>
      <c r="O41" s="150"/>
      <c r="P41" s="150"/>
      <c r="Q41" s="150"/>
      <c r="R41" s="150"/>
      <c r="S41" s="150"/>
      <c r="T41" s="151" t="str">
        <f>Beschrieb!C10</f>
        <v>VSV Kemnath</v>
      </c>
      <c r="U41" s="151"/>
      <c r="V41" s="151"/>
      <c r="W41" s="151"/>
      <c r="X41" s="151"/>
      <c r="Y41" s="151" t="str">
        <f>Beschrieb!G19</f>
        <v>Hamburg</v>
      </c>
      <c r="Z41" s="151"/>
      <c r="AA41" s="151"/>
      <c r="AB41" s="151"/>
      <c r="AC41" s="151"/>
      <c r="AD41" s="44"/>
      <c r="AE41" s="152">
        <v>20</v>
      </c>
      <c r="AF41" s="152"/>
      <c r="AG41" s="45" t="s">
        <v>83</v>
      </c>
      <c r="AH41" s="153">
        <v>21</v>
      </c>
      <c r="AI41" s="153"/>
      <c r="AJ41" s="39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ht="11.25" customHeight="1">
      <c r="A42" s="46">
        <v>23</v>
      </c>
      <c r="B42" s="148"/>
      <c r="C42" s="148"/>
      <c r="D42" s="149">
        <v>2</v>
      </c>
      <c r="E42" s="149"/>
      <c r="F42" s="150" t="str">
        <f>Beschrieb!I8</f>
        <v>BSG Langenhagen</v>
      </c>
      <c r="G42" s="150"/>
      <c r="H42" s="150"/>
      <c r="I42" s="150"/>
      <c r="J42" s="150"/>
      <c r="K42" s="150"/>
      <c r="L42" s="150"/>
      <c r="M42" s="43" t="s">
        <v>83</v>
      </c>
      <c r="N42" s="150" t="str">
        <f>Beschrieb!I13</f>
        <v>BSC Kelksterbach</v>
      </c>
      <c r="O42" s="150"/>
      <c r="P42" s="150"/>
      <c r="Q42" s="150"/>
      <c r="R42" s="150"/>
      <c r="S42" s="150"/>
      <c r="T42" s="151" t="str">
        <f>Beschrieb!C11</f>
        <v>VRB Brakel</v>
      </c>
      <c r="U42" s="151"/>
      <c r="V42" s="151"/>
      <c r="W42" s="151"/>
      <c r="X42" s="151"/>
      <c r="Y42" s="151" t="str">
        <f>Beschrieb!C14</f>
        <v>Klaus Dieter Temme</v>
      </c>
      <c r="Z42" s="151"/>
      <c r="AA42" s="151"/>
      <c r="AB42" s="151"/>
      <c r="AC42" s="151"/>
      <c r="AD42" s="47"/>
      <c r="AE42" s="152">
        <v>20</v>
      </c>
      <c r="AF42" s="152"/>
      <c r="AG42" s="45" t="s">
        <v>83</v>
      </c>
      <c r="AH42" s="153">
        <v>22</v>
      </c>
      <c r="AI42" s="153"/>
      <c r="AJ42" s="39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ht="11.25" customHeight="1">
      <c r="A43" s="46">
        <v>24</v>
      </c>
      <c r="B43" s="148"/>
      <c r="C43" s="148"/>
      <c r="D43" s="149">
        <v>3</v>
      </c>
      <c r="E43" s="149"/>
      <c r="F43" s="150" t="str">
        <f>Beschrieb!I9</f>
        <v>BRSG Bürstadt</v>
      </c>
      <c r="G43" s="150"/>
      <c r="H43" s="150"/>
      <c r="I43" s="150"/>
      <c r="J43" s="150"/>
      <c r="K43" s="150"/>
      <c r="L43" s="150"/>
      <c r="M43" s="43" t="s">
        <v>83</v>
      </c>
      <c r="N43" s="150" t="str">
        <f>Beschrieb!L7</f>
        <v>BRSG Kyffhäuser</v>
      </c>
      <c r="O43" s="150"/>
      <c r="P43" s="150"/>
      <c r="Q43" s="150"/>
      <c r="R43" s="150"/>
      <c r="S43" s="150"/>
      <c r="T43" s="151" t="str">
        <f>Beschrieb!C12</f>
        <v>BVRS Cham</v>
      </c>
      <c r="U43" s="151"/>
      <c r="V43" s="151"/>
      <c r="W43" s="151"/>
      <c r="X43" s="151"/>
      <c r="Y43" s="151" t="str">
        <f>Beschrieb!C15</f>
        <v>Wolfgang Groß</v>
      </c>
      <c r="Z43" s="151"/>
      <c r="AA43" s="151"/>
      <c r="AB43" s="151"/>
      <c r="AC43" s="151"/>
      <c r="AD43" s="47"/>
      <c r="AE43" s="152">
        <v>21</v>
      </c>
      <c r="AF43" s="152"/>
      <c r="AG43" s="45" t="s">
        <v>83</v>
      </c>
      <c r="AH43" s="153">
        <v>21</v>
      </c>
      <c r="AI43" s="153"/>
      <c r="AJ43" s="39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ht="11.25" customHeight="1">
      <c r="A44" s="46">
        <v>25</v>
      </c>
      <c r="B44" s="148"/>
      <c r="C44" s="148"/>
      <c r="D44" s="149">
        <v>4</v>
      </c>
      <c r="E44" s="149"/>
      <c r="F44" s="150" t="str">
        <f>Beschrieb!I10</f>
        <v>BRS Rudolstadt</v>
      </c>
      <c r="G44" s="150"/>
      <c r="H44" s="150"/>
      <c r="I44" s="150"/>
      <c r="J44" s="150"/>
      <c r="K44" s="150"/>
      <c r="L44" s="150"/>
      <c r="M44" s="43" t="s">
        <v>83</v>
      </c>
      <c r="N44" s="150" t="str">
        <f>Beschrieb!L8</f>
        <v>BSG Wilhelmsburg-H.</v>
      </c>
      <c r="O44" s="150"/>
      <c r="P44" s="150"/>
      <c r="Q44" s="150"/>
      <c r="R44" s="150"/>
      <c r="S44" s="150"/>
      <c r="T44" s="151" t="str">
        <f>Beschrieb!E7</f>
        <v>BVS Tempelhof-Schö.</v>
      </c>
      <c r="U44" s="151"/>
      <c r="V44" s="151"/>
      <c r="W44" s="151"/>
      <c r="X44" s="151"/>
      <c r="Y44" s="151" t="str">
        <f>Beschrieb!C16</f>
        <v>Gundolf Heyne</v>
      </c>
      <c r="Z44" s="151"/>
      <c r="AA44" s="151"/>
      <c r="AB44" s="151"/>
      <c r="AC44" s="151"/>
      <c r="AD44" s="47"/>
      <c r="AE44" s="152">
        <v>20</v>
      </c>
      <c r="AF44" s="152"/>
      <c r="AG44" s="45" t="s">
        <v>83</v>
      </c>
      <c r="AH44" s="153">
        <v>19</v>
      </c>
      <c r="AI44" s="153"/>
      <c r="AJ44" s="39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ht="11.25" customHeight="1">
      <c r="A45" s="46">
        <v>26</v>
      </c>
      <c r="B45" s="148"/>
      <c r="C45" s="148"/>
      <c r="D45" s="149">
        <v>5</v>
      </c>
      <c r="E45" s="149"/>
      <c r="F45" s="150" t="str">
        <f>Beschrieb!I11</f>
        <v>BSA Gnarrenburg</v>
      </c>
      <c r="G45" s="150"/>
      <c r="H45" s="150"/>
      <c r="I45" s="150"/>
      <c r="J45" s="150"/>
      <c r="K45" s="150"/>
      <c r="L45" s="150"/>
      <c r="M45" s="43" t="s">
        <v>83</v>
      </c>
      <c r="N45" s="150" t="str">
        <f>Beschrieb!L9</f>
        <v>TV Bischofsheim</v>
      </c>
      <c r="O45" s="150"/>
      <c r="P45" s="150"/>
      <c r="Q45" s="150"/>
      <c r="R45" s="150"/>
      <c r="S45" s="150"/>
      <c r="T45" s="151" t="str">
        <f>Beschrieb!E8</f>
        <v>BSC Kelsterbach</v>
      </c>
      <c r="U45" s="151"/>
      <c r="V45" s="151"/>
      <c r="W45" s="151"/>
      <c r="X45" s="151"/>
      <c r="Y45" s="151" t="str">
        <f>Beschrieb!C17</f>
        <v>Corina Beutel</v>
      </c>
      <c r="Z45" s="151"/>
      <c r="AA45" s="151"/>
      <c r="AB45" s="151"/>
      <c r="AC45" s="151"/>
      <c r="AD45" s="47"/>
      <c r="AE45" s="152">
        <v>19</v>
      </c>
      <c r="AF45" s="152"/>
      <c r="AG45" s="45" t="s">
        <v>83</v>
      </c>
      <c r="AH45" s="153">
        <v>15</v>
      </c>
      <c r="AI45" s="153"/>
      <c r="AJ45" s="39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ht="11.25" customHeight="1">
      <c r="A46" s="46">
        <v>27</v>
      </c>
      <c r="B46" s="148"/>
      <c r="C46" s="148"/>
      <c r="D46" s="149">
        <v>6</v>
      </c>
      <c r="E46" s="149"/>
      <c r="F46" s="150" t="str">
        <f>Beschrieb!L11</f>
        <v>SV Aerobic-Arnstadt</v>
      </c>
      <c r="G46" s="150"/>
      <c r="H46" s="150"/>
      <c r="I46" s="150"/>
      <c r="J46" s="150"/>
      <c r="K46" s="150"/>
      <c r="L46" s="150"/>
      <c r="M46" s="43" t="s">
        <v>83</v>
      </c>
      <c r="N46" s="150" t="str">
        <f>Beschrieb!L12</f>
        <v>frei</v>
      </c>
      <c r="O46" s="150"/>
      <c r="P46" s="150"/>
      <c r="Q46" s="150"/>
      <c r="R46" s="150"/>
      <c r="S46" s="150"/>
      <c r="T46" s="151" t="str">
        <f>Beschrieb!E9</f>
        <v>BSG Langenhaben</v>
      </c>
      <c r="U46" s="151"/>
      <c r="V46" s="151"/>
      <c r="W46" s="151"/>
      <c r="X46" s="151"/>
      <c r="Y46" s="151" t="str">
        <f>Beschrieb!C18</f>
        <v>Frank Reimann</v>
      </c>
      <c r="Z46" s="151"/>
      <c r="AA46" s="151"/>
      <c r="AB46" s="151"/>
      <c r="AC46" s="151"/>
      <c r="AD46" s="47"/>
      <c r="AE46" s="152"/>
      <c r="AF46" s="152"/>
      <c r="AG46" s="45" t="s">
        <v>83</v>
      </c>
      <c r="AH46" s="153"/>
      <c r="AI46" s="153"/>
      <c r="AJ46" s="39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ht="11.25" customHeight="1">
      <c r="A47" s="46">
        <v>28</v>
      </c>
      <c r="B47" s="148"/>
      <c r="C47" s="148"/>
      <c r="D47" s="149">
        <v>7</v>
      </c>
      <c r="E47" s="149"/>
      <c r="F47" s="150" t="str">
        <f>Beschrieb!L10</f>
        <v>BSSV Köthen</v>
      </c>
      <c r="G47" s="150"/>
      <c r="H47" s="150"/>
      <c r="I47" s="150"/>
      <c r="J47" s="150"/>
      <c r="K47" s="150"/>
      <c r="L47" s="150"/>
      <c r="M47" s="43" t="s">
        <v>83</v>
      </c>
      <c r="N47" s="150" t="str">
        <f>Beschrieb!L13</f>
        <v>frei</v>
      </c>
      <c r="O47" s="150"/>
      <c r="P47" s="150"/>
      <c r="Q47" s="150"/>
      <c r="R47" s="150"/>
      <c r="S47" s="150"/>
      <c r="T47" s="151" t="str">
        <f>Beschrieb!E10</f>
        <v>SV Aerobic Arnstadt</v>
      </c>
      <c r="U47" s="151"/>
      <c r="V47" s="151"/>
      <c r="W47" s="151"/>
      <c r="X47" s="151"/>
      <c r="Y47" s="151" t="str">
        <f>Beschrieb!C19</f>
        <v>K.-H. Schmid</v>
      </c>
      <c r="Z47" s="151"/>
      <c r="AA47" s="151"/>
      <c r="AB47" s="151"/>
      <c r="AC47" s="151"/>
      <c r="AD47" s="47"/>
      <c r="AE47" s="152"/>
      <c r="AF47" s="152"/>
      <c r="AG47" s="45" t="s">
        <v>83</v>
      </c>
      <c r="AH47" s="153"/>
      <c r="AI47" s="153"/>
      <c r="AJ47" s="39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ht="3.7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39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ht="11.25" customHeight="1">
      <c r="A49" s="42">
        <v>29</v>
      </c>
      <c r="B49" s="148" t="s">
        <v>122</v>
      </c>
      <c r="C49" s="148"/>
      <c r="D49" s="149">
        <v>1</v>
      </c>
      <c r="E49" s="149"/>
      <c r="F49" s="150" t="str">
        <f>Beschrieb!I7</f>
        <v>BSV Tempelhof-Schö.</v>
      </c>
      <c r="G49" s="150"/>
      <c r="H49" s="150"/>
      <c r="I49" s="150"/>
      <c r="J49" s="150"/>
      <c r="K49" s="150"/>
      <c r="L49" s="150"/>
      <c r="M49" s="43" t="s">
        <v>83</v>
      </c>
      <c r="N49" s="150" t="str">
        <f>Beschrieb!L9</f>
        <v>TV Bischofsheim</v>
      </c>
      <c r="O49" s="150"/>
      <c r="P49" s="150"/>
      <c r="Q49" s="150"/>
      <c r="R49" s="150"/>
      <c r="S49" s="150"/>
      <c r="T49" s="151" t="str">
        <f>Beschrieb!E11</f>
        <v>VSG Stadthagen</v>
      </c>
      <c r="U49" s="151"/>
      <c r="V49" s="151"/>
      <c r="W49" s="151"/>
      <c r="X49" s="151"/>
      <c r="Y49" s="151" t="str">
        <f>Beschrieb!C17</f>
        <v>Corina Beutel</v>
      </c>
      <c r="Z49" s="151"/>
      <c r="AA49" s="151"/>
      <c r="AB49" s="151"/>
      <c r="AC49" s="151"/>
      <c r="AD49" s="44"/>
      <c r="AE49" s="152">
        <v>23</v>
      </c>
      <c r="AF49" s="152"/>
      <c r="AG49" s="45" t="s">
        <v>83</v>
      </c>
      <c r="AH49" s="153">
        <v>18</v>
      </c>
      <c r="AI49" s="153"/>
      <c r="AJ49" s="3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11.25" customHeight="1">
      <c r="A50" s="46">
        <v>30</v>
      </c>
      <c r="B50" s="148"/>
      <c r="C50" s="148"/>
      <c r="D50" s="149">
        <v>2</v>
      </c>
      <c r="E50" s="149"/>
      <c r="F50" s="150" t="str">
        <f>Beschrieb!I8</f>
        <v>BSG Langenhagen</v>
      </c>
      <c r="G50" s="150"/>
      <c r="H50" s="150"/>
      <c r="I50" s="150"/>
      <c r="J50" s="150"/>
      <c r="K50" s="150"/>
      <c r="L50" s="150"/>
      <c r="M50" s="43" t="s">
        <v>83</v>
      </c>
      <c r="N50" s="150" t="str">
        <f>Beschrieb!L10</f>
        <v>BSSV Köthen</v>
      </c>
      <c r="O50" s="150"/>
      <c r="P50" s="150"/>
      <c r="Q50" s="150"/>
      <c r="R50" s="150"/>
      <c r="S50" s="150"/>
      <c r="T50" s="151" t="str">
        <f>Beschrieb!E12</f>
        <v>SGR Rendsburg</v>
      </c>
      <c r="U50" s="151"/>
      <c r="V50" s="151"/>
      <c r="W50" s="151"/>
      <c r="X50" s="151"/>
      <c r="Y50" s="151" t="str">
        <f>Beschrieb!C18</f>
        <v>Frank Reimann</v>
      </c>
      <c r="Z50" s="151"/>
      <c r="AA50" s="151"/>
      <c r="AB50" s="151"/>
      <c r="AC50" s="151"/>
      <c r="AD50" s="47"/>
      <c r="AE50" s="152">
        <v>15</v>
      </c>
      <c r="AF50" s="152"/>
      <c r="AG50" s="45" t="s">
        <v>83</v>
      </c>
      <c r="AH50" s="153">
        <v>21</v>
      </c>
      <c r="AI50" s="153"/>
      <c r="AJ50" s="39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ht="11.25" customHeight="1">
      <c r="A51" s="46">
        <v>31</v>
      </c>
      <c r="B51" s="148"/>
      <c r="C51" s="148"/>
      <c r="D51" s="149">
        <v>3</v>
      </c>
      <c r="E51" s="149"/>
      <c r="F51" s="150" t="str">
        <f>Beschrieb!I9</f>
        <v>BRSG Bürstadt</v>
      </c>
      <c r="G51" s="150"/>
      <c r="H51" s="150"/>
      <c r="I51" s="150"/>
      <c r="J51" s="150"/>
      <c r="K51" s="150"/>
      <c r="L51" s="150"/>
      <c r="M51" s="43" t="s">
        <v>83</v>
      </c>
      <c r="N51" s="150" t="str">
        <f>Beschrieb!L11</f>
        <v>SV Aerobic-Arnstadt</v>
      </c>
      <c r="O51" s="150"/>
      <c r="P51" s="150"/>
      <c r="Q51" s="150"/>
      <c r="R51" s="150"/>
      <c r="S51" s="150"/>
      <c r="T51" s="151" t="str">
        <f>Beschrieb!G7</f>
        <v>1.SC Gießen-Sachsenhausen</v>
      </c>
      <c r="U51" s="151"/>
      <c r="V51" s="151"/>
      <c r="W51" s="151"/>
      <c r="X51" s="151"/>
      <c r="Y51" s="151" t="str">
        <f>Beschrieb!C19</f>
        <v>K.-H. Schmid</v>
      </c>
      <c r="Z51" s="151"/>
      <c r="AA51" s="151"/>
      <c r="AB51" s="151"/>
      <c r="AC51" s="151"/>
      <c r="AD51" s="47"/>
      <c r="AE51" s="152">
        <v>19</v>
      </c>
      <c r="AF51" s="152"/>
      <c r="AG51" s="45" t="s">
        <v>83</v>
      </c>
      <c r="AH51" s="153">
        <v>22</v>
      </c>
      <c r="AI51" s="153"/>
      <c r="AJ51" s="39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11.25" customHeight="1">
      <c r="A52" s="46">
        <v>32</v>
      </c>
      <c r="B52" s="148"/>
      <c r="C52" s="148"/>
      <c r="D52" s="149">
        <v>4</v>
      </c>
      <c r="E52" s="149"/>
      <c r="F52" s="150" t="str">
        <f>Beschrieb!I10</f>
        <v>BRS Rudolstadt</v>
      </c>
      <c r="G52" s="150"/>
      <c r="H52" s="150"/>
      <c r="I52" s="150"/>
      <c r="J52" s="150"/>
      <c r="K52" s="150"/>
      <c r="L52" s="150"/>
      <c r="M52" s="43" t="s">
        <v>83</v>
      </c>
      <c r="N52" s="150" t="str">
        <f>Beschrieb!L12</f>
        <v>frei</v>
      </c>
      <c r="O52" s="150"/>
      <c r="P52" s="150"/>
      <c r="Q52" s="150"/>
      <c r="R52" s="150"/>
      <c r="S52" s="150"/>
      <c r="T52" s="151" t="str">
        <f>Beschrieb!G8</f>
        <v>BRSG Kyffhäuser</v>
      </c>
      <c r="U52" s="151"/>
      <c r="V52" s="151"/>
      <c r="W52" s="151"/>
      <c r="X52" s="151"/>
      <c r="Y52" s="151" t="str">
        <f>Beschrieb!G14</f>
        <v>Angelik Schmid</v>
      </c>
      <c r="Z52" s="151"/>
      <c r="AA52" s="151"/>
      <c r="AB52" s="151"/>
      <c r="AC52" s="151"/>
      <c r="AD52" s="47"/>
      <c r="AE52" s="152"/>
      <c r="AF52" s="152"/>
      <c r="AG52" s="45" t="s">
        <v>83</v>
      </c>
      <c r="AH52" s="153"/>
      <c r="AI52" s="153"/>
      <c r="AJ52" s="39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11.25" customHeight="1">
      <c r="A53" s="46">
        <v>33</v>
      </c>
      <c r="B53" s="148"/>
      <c r="C53" s="148"/>
      <c r="D53" s="149">
        <v>5</v>
      </c>
      <c r="E53" s="149"/>
      <c r="F53" s="150" t="str">
        <f>Beschrieb!I11</f>
        <v>BSA Gnarrenburg</v>
      </c>
      <c r="G53" s="150"/>
      <c r="H53" s="150"/>
      <c r="I53" s="150"/>
      <c r="J53" s="150"/>
      <c r="K53" s="150"/>
      <c r="L53" s="150"/>
      <c r="M53" s="43" t="s">
        <v>83</v>
      </c>
      <c r="N53" s="150" t="str">
        <f>Beschrieb!L13</f>
        <v>frei</v>
      </c>
      <c r="O53" s="150"/>
      <c r="P53" s="150"/>
      <c r="Q53" s="150"/>
      <c r="R53" s="150"/>
      <c r="S53" s="150"/>
      <c r="T53" s="151" t="str">
        <f>Beschrieb!G9</f>
        <v>BSG Wilhelmsburg-Harburg</v>
      </c>
      <c r="U53" s="151"/>
      <c r="V53" s="151"/>
      <c r="W53" s="151"/>
      <c r="X53" s="151"/>
      <c r="Y53" s="151" t="str">
        <f>Beschrieb!G15</f>
        <v>Helga Plötz</v>
      </c>
      <c r="Z53" s="151"/>
      <c r="AA53" s="151"/>
      <c r="AB53" s="151"/>
      <c r="AC53" s="151"/>
      <c r="AD53" s="47"/>
      <c r="AE53" s="152"/>
      <c r="AF53" s="152"/>
      <c r="AG53" s="45" t="s">
        <v>83</v>
      </c>
      <c r="AH53" s="153"/>
      <c r="AI53" s="153"/>
      <c r="AJ53" s="39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11.25" customHeight="1">
      <c r="A54" s="46">
        <v>34</v>
      </c>
      <c r="B54" s="148"/>
      <c r="C54" s="148"/>
      <c r="D54" s="149">
        <v>6</v>
      </c>
      <c r="E54" s="149"/>
      <c r="F54" s="150" t="str">
        <f>Beschrieb!I12</f>
        <v>Reha SG Itzehoe</v>
      </c>
      <c r="G54" s="150"/>
      <c r="H54" s="150"/>
      <c r="I54" s="150"/>
      <c r="J54" s="150"/>
      <c r="K54" s="150"/>
      <c r="L54" s="150"/>
      <c r="M54" s="43" t="s">
        <v>83</v>
      </c>
      <c r="N54" s="150" t="str">
        <f>Beschrieb!I13</f>
        <v>BSC Kelksterbach</v>
      </c>
      <c r="O54" s="150"/>
      <c r="P54" s="150"/>
      <c r="Q54" s="150"/>
      <c r="R54" s="150"/>
      <c r="S54" s="150"/>
      <c r="T54" s="151" t="str">
        <f>Beschrieb!G10</f>
        <v>BSSV Köthen</v>
      </c>
      <c r="U54" s="151"/>
      <c r="V54" s="151"/>
      <c r="W54" s="151"/>
      <c r="X54" s="151"/>
      <c r="Y54" s="151" t="str">
        <f>Beschrieb!G16</f>
        <v>Günter Falkenstern</v>
      </c>
      <c r="Z54" s="151"/>
      <c r="AA54" s="151"/>
      <c r="AB54" s="151"/>
      <c r="AC54" s="151"/>
      <c r="AD54" s="47"/>
      <c r="AE54" s="152">
        <v>19</v>
      </c>
      <c r="AF54" s="152"/>
      <c r="AG54" s="45" t="s">
        <v>83</v>
      </c>
      <c r="AH54" s="153">
        <v>19</v>
      </c>
      <c r="AI54" s="153"/>
      <c r="AJ54" s="39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ht="11.25" customHeight="1">
      <c r="A55" s="46">
        <v>3.5</v>
      </c>
      <c r="B55" s="148"/>
      <c r="C55" s="148"/>
      <c r="D55" s="149">
        <v>7</v>
      </c>
      <c r="E55" s="149"/>
      <c r="F55" s="150" t="str">
        <f>Beschrieb!L7</f>
        <v>BRSG Kyffhäuser</v>
      </c>
      <c r="G55" s="150"/>
      <c r="H55" s="150"/>
      <c r="I55" s="150"/>
      <c r="J55" s="150"/>
      <c r="K55" s="150"/>
      <c r="L55" s="150"/>
      <c r="M55" s="43" t="s">
        <v>83</v>
      </c>
      <c r="N55" s="150" t="str">
        <f>Beschrieb!L8</f>
        <v>BSG Wilhelmsburg-H.</v>
      </c>
      <c r="O55" s="150"/>
      <c r="P55" s="150"/>
      <c r="Q55" s="150"/>
      <c r="R55" s="150"/>
      <c r="S55" s="150"/>
      <c r="T55" s="151" t="str">
        <f>Beschrieb!G11</f>
        <v>frei</v>
      </c>
      <c r="U55" s="151"/>
      <c r="V55" s="151"/>
      <c r="W55" s="151"/>
      <c r="X55" s="151"/>
      <c r="Y55" s="151" t="str">
        <f>Beschrieb!G17</f>
        <v>Günter Herbolsheimer</v>
      </c>
      <c r="Z55" s="151"/>
      <c r="AA55" s="151"/>
      <c r="AB55" s="151"/>
      <c r="AC55" s="151"/>
      <c r="AD55" s="47"/>
      <c r="AE55" s="152">
        <v>23</v>
      </c>
      <c r="AF55" s="152"/>
      <c r="AG55" s="45" t="s">
        <v>83</v>
      </c>
      <c r="AH55" s="153">
        <v>15</v>
      </c>
      <c r="AI55" s="153"/>
      <c r="AJ55" s="39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ht="3.7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39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ht="11.25" customHeight="1">
      <c r="A57" s="42">
        <v>36</v>
      </c>
      <c r="B57" s="148" t="s">
        <v>123</v>
      </c>
      <c r="C57" s="148"/>
      <c r="D57" s="149">
        <v>1</v>
      </c>
      <c r="E57" s="149"/>
      <c r="F57" s="150" t="str">
        <f>Beschrieb!I7</f>
        <v>BSV Tempelhof-Schö.</v>
      </c>
      <c r="G57" s="150"/>
      <c r="H57" s="150"/>
      <c r="I57" s="150"/>
      <c r="J57" s="150"/>
      <c r="K57" s="150"/>
      <c r="L57" s="150"/>
      <c r="M57" s="50" t="s">
        <v>83</v>
      </c>
      <c r="N57" s="150" t="str">
        <f>Beschrieb!I11</f>
        <v>BSA Gnarrenburg</v>
      </c>
      <c r="O57" s="150"/>
      <c r="P57" s="150"/>
      <c r="Q57" s="150"/>
      <c r="R57" s="150"/>
      <c r="S57" s="150"/>
      <c r="T57" s="151" t="str">
        <f>Beschrieb!G12</f>
        <v>TV Bischofsheim 2</v>
      </c>
      <c r="U57" s="151"/>
      <c r="V57" s="151"/>
      <c r="W57" s="151"/>
      <c r="X57" s="151"/>
      <c r="Y57" s="151" t="str">
        <f>Beschrieb!G15</f>
        <v>Helga Plötz</v>
      </c>
      <c r="Z57" s="151"/>
      <c r="AA57" s="151"/>
      <c r="AB57" s="151"/>
      <c r="AC57" s="151"/>
      <c r="AD57" s="44"/>
      <c r="AE57" s="152">
        <v>18</v>
      </c>
      <c r="AF57" s="152"/>
      <c r="AG57" s="45" t="s">
        <v>83</v>
      </c>
      <c r="AH57" s="153">
        <v>16</v>
      </c>
      <c r="AI57" s="153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ht="11.25" customHeight="1">
      <c r="A58" s="46">
        <v>37</v>
      </c>
      <c r="B58" s="148"/>
      <c r="C58" s="148"/>
      <c r="D58" s="149">
        <v>2</v>
      </c>
      <c r="E58" s="149"/>
      <c r="F58" s="150" t="str">
        <f>Beschrieb!I8</f>
        <v>BSG Langenhagen</v>
      </c>
      <c r="G58" s="150"/>
      <c r="H58" s="150"/>
      <c r="I58" s="150"/>
      <c r="J58" s="150"/>
      <c r="K58" s="150"/>
      <c r="L58" s="150"/>
      <c r="M58" s="52" t="s">
        <v>83</v>
      </c>
      <c r="N58" s="150" t="str">
        <f>Beschrieb!I12</f>
        <v>Reha SG Itzehoe</v>
      </c>
      <c r="O58" s="150"/>
      <c r="P58" s="150"/>
      <c r="Q58" s="150"/>
      <c r="R58" s="150"/>
      <c r="S58" s="150"/>
      <c r="T58" s="151" t="str">
        <f>Beschrieb!C7</f>
        <v>V Bischofsheim 1</v>
      </c>
      <c r="U58" s="151"/>
      <c r="V58" s="151"/>
      <c r="W58" s="151"/>
      <c r="X58" s="151"/>
      <c r="Y58" s="151" t="str">
        <f>Beschrieb!G16</f>
        <v>Günter Falkenstern</v>
      </c>
      <c r="Z58" s="151"/>
      <c r="AA58" s="151"/>
      <c r="AB58" s="151"/>
      <c r="AC58" s="151"/>
      <c r="AD58" s="39"/>
      <c r="AE58" s="152">
        <v>23</v>
      </c>
      <c r="AF58" s="152"/>
      <c r="AG58" s="45" t="s">
        <v>83</v>
      </c>
      <c r="AH58" s="153">
        <v>18</v>
      </c>
      <c r="AI58" s="153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ht="11.25" customHeight="1">
      <c r="A59" s="46">
        <v>38</v>
      </c>
      <c r="B59" s="148"/>
      <c r="C59" s="148"/>
      <c r="D59" s="149">
        <v>3</v>
      </c>
      <c r="E59" s="149"/>
      <c r="F59" s="150" t="str">
        <f>Beschrieb!I9</f>
        <v>BRSG Bürstadt</v>
      </c>
      <c r="G59" s="150"/>
      <c r="H59" s="150"/>
      <c r="I59" s="150"/>
      <c r="J59" s="150"/>
      <c r="K59" s="150"/>
      <c r="L59" s="150"/>
      <c r="M59" s="52" t="s">
        <v>83</v>
      </c>
      <c r="N59" s="150" t="str">
        <f>Beschrieb!I13</f>
        <v>BSC Kelksterbach</v>
      </c>
      <c r="O59" s="150"/>
      <c r="P59" s="150"/>
      <c r="Q59" s="150"/>
      <c r="R59" s="150"/>
      <c r="S59" s="150"/>
      <c r="T59" s="151" t="str">
        <f>Beschrieb!C8</f>
        <v>TSV Iggelheim</v>
      </c>
      <c r="U59" s="151"/>
      <c r="V59" s="151"/>
      <c r="W59" s="151"/>
      <c r="X59" s="151"/>
      <c r="Y59" s="151" t="str">
        <f>Beschrieb!G17</f>
        <v>Günter Herbolsheimer</v>
      </c>
      <c r="Z59" s="151"/>
      <c r="AA59" s="151"/>
      <c r="AB59" s="151"/>
      <c r="AC59" s="151"/>
      <c r="AD59" s="39"/>
      <c r="AE59" s="152">
        <v>19</v>
      </c>
      <c r="AF59" s="152"/>
      <c r="AG59" s="45" t="s">
        <v>83</v>
      </c>
      <c r="AH59" s="153">
        <v>22</v>
      </c>
      <c r="AI59" s="153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ht="11.25" customHeight="1">
      <c r="A60" s="46">
        <v>39</v>
      </c>
      <c r="B60" s="148"/>
      <c r="C60" s="148"/>
      <c r="D60" s="149">
        <v>4</v>
      </c>
      <c r="E60" s="149"/>
      <c r="F60" s="150" t="str">
        <f>Beschrieb!I10</f>
        <v>BRS Rudolstadt</v>
      </c>
      <c r="G60" s="150"/>
      <c r="H60" s="150"/>
      <c r="I60" s="150"/>
      <c r="J60" s="150"/>
      <c r="K60" s="150"/>
      <c r="L60" s="150"/>
      <c r="M60" s="52" t="s">
        <v>83</v>
      </c>
      <c r="N60" s="150" t="str">
        <f>Beschrieb!L7</f>
        <v>BRSG Kyffhäuser</v>
      </c>
      <c r="O60" s="150"/>
      <c r="P60" s="150"/>
      <c r="Q60" s="150"/>
      <c r="R60" s="150"/>
      <c r="S60" s="150"/>
      <c r="T60" s="151" t="str">
        <f>Beschrieb!C9</f>
        <v>HK 85 Köthen</v>
      </c>
      <c r="U60" s="151"/>
      <c r="V60" s="151"/>
      <c r="W60" s="151"/>
      <c r="X60" s="151"/>
      <c r="Y60" s="151" t="str">
        <f>Beschrieb!G18</f>
        <v>Nane Busmann</v>
      </c>
      <c r="Z60" s="151"/>
      <c r="AA60" s="151"/>
      <c r="AB60" s="151"/>
      <c r="AC60" s="151"/>
      <c r="AD60" s="39"/>
      <c r="AE60" s="152">
        <v>23</v>
      </c>
      <c r="AF60" s="152"/>
      <c r="AG60" s="45" t="s">
        <v>83</v>
      </c>
      <c r="AH60" s="153">
        <v>15</v>
      </c>
      <c r="AI60" s="153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ht="11.25" customHeight="1">
      <c r="A61" s="46">
        <v>40</v>
      </c>
      <c r="B61" s="148"/>
      <c r="C61" s="148"/>
      <c r="D61" s="149">
        <v>5</v>
      </c>
      <c r="E61" s="149"/>
      <c r="F61" s="150" t="str">
        <f>Beschrieb!L10</f>
        <v>BSSV Köthen</v>
      </c>
      <c r="G61" s="150"/>
      <c r="H61" s="150"/>
      <c r="I61" s="150"/>
      <c r="J61" s="150"/>
      <c r="K61" s="150"/>
      <c r="L61" s="150"/>
      <c r="M61" s="52" t="s">
        <v>83</v>
      </c>
      <c r="N61" s="150" t="str">
        <f>Beschrieb!L11</f>
        <v>SV Aerobic-Arnstadt</v>
      </c>
      <c r="O61" s="150"/>
      <c r="P61" s="150"/>
      <c r="Q61" s="150"/>
      <c r="R61" s="150"/>
      <c r="S61" s="150"/>
      <c r="T61" s="151" t="str">
        <f>Beschrieb!C10</f>
        <v>VSV Kemnath</v>
      </c>
      <c r="U61" s="151"/>
      <c r="V61" s="151"/>
      <c r="W61" s="151"/>
      <c r="X61" s="151"/>
      <c r="Y61" s="151" t="str">
        <f>Beschrieb!G19</f>
        <v>Hamburg</v>
      </c>
      <c r="Z61" s="151"/>
      <c r="AA61" s="151"/>
      <c r="AB61" s="151"/>
      <c r="AC61" s="151"/>
      <c r="AD61" s="39"/>
      <c r="AE61" s="152">
        <v>20</v>
      </c>
      <c r="AF61" s="152"/>
      <c r="AG61" s="45" t="s">
        <v>83</v>
      </c>
      <c r="AH61" s="153">
        <v>21</v>
      </c>
      <c r="AI61" s="153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ht="11.25" customHeight="1">
      <c r="A62" s="46">
        <v>41</v>
      </c>
      <c r="B62" s="148"/>
      <c r="C62" s="148"/>
      <c r="D62" s="183">
        <v>6</v>
      </c>
      <c r="E62" s="183"/>
      <c r="F62" s="150" t="str">
        <f>Beschrieb!L9</f>
        <v>TV Bischofsheim</v>
      </c>
      <c r="G62" s="150"/>
      <c r="H62" s="150"/>
      <c r="I62" s="150"/>
      <c r="J62" s="150"/>
      <c r="K62" s="150"/>
      <c r="L62" s="150"/>
      <c r="M62" s="50" t="s">
        <v>83</v>
      </c>
      <c r="N62" s="150" t="str">
        <f>Beschrieb!L12</f>
        <v>frei</v>
      </c>
      <c r="O62" s="150"/>
      <c r="P62" s="150"/>
      <c r="Q62" s="150"/>
      <c r="R62" s="150"/>
      <c r="S62" s="150"/>
      <c r="T62" s="151" t="str">
        <f>Beschrieb!C11</f>
        <v>VRB Brakel</v>
      </c>
      <c r="U62" s="151"/>
      <c r="V62" s="151"/>
      <c r="W62" s="151"/>
      <c r="X62" s="151"/>
      <c r="Y62" s="151" t="str">
        <f>Beschrieb!C14</f>
        <v>Klaus Dieter Temme</v>
      </c>
      <c r="Z62" s="151"/>
      <c r="AA62" s="151"/>
      <c r="AB62" s="151"/>
      <c r="AC62" s="151"/>
      <c r="AD62" s="39"/>
      <c r="AE62" s="152"/>
      <c r="AF62" s="152"/>
      <c r="AG62" s="45" t="s">
        <v>83</v>
      </c>
      <c r="AH62" s="153"/>
      <c r="AI62" s="153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ht="11.25" customHeight="1">
      <c r="A63" s="46">
        <v>42</v>
      </c>
      <c r="B63" s="148"/>
      <c r="C63" s="148"/>
      <c r="D63" s="149">
        <v>7</v>
      </c>
      <c r="E63" s="149"/>
      <c r="F63" s="150" t="str">
        <f>Beschrieb!L8</f>
        <v>BSG Wilhelmsburg-H.</v>
      </c>
      <c r="G63" s="150"/>
      <c r="H63" s="150"/>
      <c r="I63" s="150"/>
      <c r="J63" s="150"/>
      <c r="K63" s="150"/>
      <c r="L63" s="150"/>
      <c r="M63" s="52" t="s">
        <v>83</v>
      </c>
      <c r="N63" s="150" t="str">
        <f>Beschrieb!L13</f>
        <v>frei</v>
      </c>
      <c r="O63" s="150"/>
      <c r="P63" s="150"/>
      <c r="Q63" s="150"/>
      <c r="R63" s="150"/>
      <c r="S63" s="150"/>
      <c r="T63" s="151" t="str">
        <f>Beschrieb!C12</f>
        <v>BVRS Cham</v>
      </c>
      <c r="U63" s="151"/>
      <c r="V63" s="151"/>
      <c r="W63" s="151"/>
      <c r="X63" s="151"/>
      <c r="Y63" s="151" t="str">
        <f>Beschrieb!C15</f>
        <v>Wolfgang Groß</v>
      </c>
      <c r="Z63" s="151"/>
      <c r="AA63" s="151"/>
      <c r="AB63" s="151"/>
      <c r="AC63" s="151"/>
      <c r="AD63" s="39"/>
      <c r="AE63" s="152"/>
      <c r="AF63" s="152"/>
      <c r="AG63" s="45" t="s">
        <v>83</v>
      </c>
      <c r="AH63" s="153"/>
      <c r="AI63" s="15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ht="3.75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ht="11.25" customHeight="1">
      <c r="A65" s="42">
        <v>43</v>
      </c>
      <c r="B65" s="148" t="s">
        <v>124</v>
      </c>
      <c r="C65" s="148"/>
      <c r="D65" s="149">
        <v>1</v>
      </c>
      <c r="E65" s="149"/>
      <c r="F65" s="150" t="str">
        <f>Beschrieb!I11</f>
        <v>BSA Gnarrenburg</v>
      </c>
      <c r="G65" s="150"/>
      <c r="H65" s="150"/>
      <c r="I65" s="150"/>
      <c r="J65" s="150"/>
      <c r="K65" s="150"/>
      <c r="L65" s="150"/>
      <c r="M65" s="43" t="s">
        <v>83</v>
      </c>
      <c r="N65" s="150" t="str">
        <f>Beschrieb!L8</f>
        <v>BSG Wilhelmsburg-H.</v>
      </c>
      <c r="O65" s="150"/>
      <c r="P65" s="150"/>
      <c r="Q65" s="150"/>
      <c r="R65" s="150"/>
      <c r="S65" s="150"/>
      <c r="T65" s="151" t="str">
        <f>Beschrieb!E7</f>
        <v>BVS Tempelhof-Schö.</v>
      </c>
      <c r="U65" s="151"/>
      <c r="V65" s="151"/>
      <c r="W65" s="151"/>
      <c r="X65" s="151"/>
      <c r="Y65" s="151" t="str">
        <f>Beschrieb!G19</f>
        <v>Hamburg</v>
      </c>
      <c r="Z65" s="151"/>
      <c r="AA65" s="151"/>
      <c r="AB65" s="151"/>
      <c r="AC65" s="151"/>
      <c r="AD65" s="44"/>
      <c r="AE65" s="152">
        <v>18</v>
      </c>
      <c r="AF65" s="152"/>
      <c r="AG65" s="45" t="s">
        <v>83</v>
      </c>
      <c r="AH65" s="153">
        <v>20</v>
      </c>
      <c r="AI65" s="153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ht="11.25" customHeight="1">
      <c r="A66" s="46">
        <v>44</v>
      </c>
      <c r="B66" s="148"/>
      <c r="C66" s="148"/>
      <c r="D66" s="149">
        <v>2</v>
      </c>
      <c r="E66" s="149"/>
      <c r="F66" s="150" t="str">
        <f>Beschrieb!I12</f>
        <v>Reha SG Itzehoe</v>
      </c>
      <c r="G66" s="150"/>
      <c r="H66" s="150"/>
      <c r="I66" s="150"/>
      <c r="J66" s="150"/>
      <c r="K66" s="150"/>
      <c r="L66" s="150"/>
      <c r="M66" s="43" t="s">
        <v>83</v>
      </c>
      <c r="N66" s="150" t="str">
        <f>Beschrieb!L9</f>
        <v>TV Bischofsheim</v>
      </c>
      <c r="O66" s="150"/>
      <c r="P66" s="150"/>
      <c r="Q66" s="150"/>
      <c r="R66" s="150"/>
      <c r="S66" s="150"/>
      <c r="T66" s="151" t="str">
        <f>Beschrieb!E8</f>
        <v>BSC Kelsterbach</v>
      </c>
      <c r="U66" s="151"/>
      <c r="V66" s="151"/>
      <c r="W66" s="151"/>
      <c r="X66" s="151"/>
      <c r="Y66" s="151" t="str">
        <f>Beschrieb!C14</f>
        <v>Klaus Dieter Temme</v>
      </c>
      <c r="Z66" s="151"/>
      <c r="AA66" s="151"/>
      <c r="AB66" s="151"/>
      <c r="AC66" s="151"/>
      <c r="AD66" s="47"/>
      <c r="AE66" s="152">
        <v>21</v>
      </c>
      <c r="AF66" s="152"/>
      <c r="AG66" s="45" t="s">
        <v>83</v>
      </c>
      <c r="AH66" s="153">
        <v>16</v>
      </c>
      <c r="AI66" s="153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ht="11.25" customHeight="1">
      <c r="A67" s="46">
        <v>45</v>
      </c>
      <c r="B67" s="148"/>
      <c r="C67" s="148"/>
      <c r="D67" s="149">
        <v>3</v>
      </c>
      <c r="E67" s="149"/>
      <c r="F67" s="150" t="str">
        <f>Beschrieb!I13</f>
        <v>BSC Kelksterbach</v>
      </c>
      <c r="G67" s="150"/>
      <c r="H67" s="150"/>
      <c r="I67" s="150"/>
      <c r="J67" s="150"/>
      <c r="K67" s="150"/>
      <c r="L67" s="150"/>
      <c r="M67" s="43" t="s">
        <v>83</v>
      </c>
      <c r="N67" s="150" t="str">
        <f>Beschrieb!L10</f>
        <v>BSSV Köthen</v>
      </c>
      <c r="O67" s="150"/>
      <c r="P67" s="150"/>
      <c r="Q67" s="150"/>
      <c r="R67" s="150"/>
      <c r="S67" s="150"/>
      <c r="T67" s="151" t="str">
        <f>Beschrieb!E9</f>
        <v>BSG Langenhaben</v>
      </c>
      <c r="U67" s="151"/>
      <c r="V67" s="151"/>
      <c r="W67" s="151"/>
      <c r="X67" s="151"/>
      <c r="Y67" s="151" t="str">
        <f>Beschrieb!C15</f>
        <v>Wolfgang Groß</v>
      </c>
      <c r="Z67" s="151"/>
      <c r="AA67" s="151"/>
      <c r="AB67" s="151"/>
      <c r="AC67" s="151"/>
      <c r="AD67" s="47"/>
      <c r="AE67" s="152">
        <v>17</v>
      </c>
      <c r="AF67" s="152"/>
      <c r="AG67" s="45" t="s">
        <v>83</v>
      </c>
      <c r="AH67" s="153">
        <v>22</v>
      </c>
      <c r="AI67" s="153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ht="11.25" customHeight="1">
      <c r="A68" s="46">
        <v>46</v>
      </c>
      <c r="B68" s="148"/>
      <c r="C68" s="148"/>
      <c r="D68" s="149">
        <v>4</v>
      </c>
      <c r="E68" s="149"/>
      <c r="F68" s="150" t="str">
        <f>Beschrieb!L7</f>
        <v>BRSG Kyffhäuser</v>
      </c>
      <c r="G68" s="150"/>
      <c r="H68" s="150"/>
      <c r="I68" s="150"/>
      <c r="J68" s="150"/>
      <c r="K68" s="150"/>
      <c r="L68" s="150"/>
      <c r="M68" s="43" t="s">
        <v>83</v>
      </c>
      <c r="N68" s="150" t="str">
        <f>Beschrieb!L11</f>
        <v>SV Aerobic-Arnstadt</v>
      </c>
      <c r="O68" s="150"/>
      <c r="P68" s="150"/>
      <c r="Q68" s="150"/>
      <c r="R68" s="150"/>
      <c r="S68" s="150"/>
      <c r="T68" s="151" t="str">
        <f>Beschrieb!E10</f>
        <v>SV Aerobic Arnstadt</v>
      </c>
      <c r="U68" s="151"/>
      <c r="V68" s="151"/>
      <c r="W68" s="151"/>
      <c r="X68" s="151"/>
      <c r="Y68" s="151" t="str">
        <f>Beschrieb!C16</f>
        <v>Gundolf Heyne</v>
      </c>
      <c r="Z68" s="151"/>
      <c r="AA68" s="151"/>
      <c r="AB68" s="151"/>
      <c r="AC68" s="151"/>
      <c r="AD68" s="47"/>
      <c r="AE68" s="152">
        <v>15</v>
      </c>
      <c r="AF68" s="152"/>
      <c r="AG68" s="45" t="s">
        <v>83</v>
      </c>
      <c r="AH68" s="153">
        <v>23</v>
      </c>
      <c r="AI68" s="153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ht="11.25" customHeight="1">
      <c r="A69" s="46">
        <v>47</v>
      </c>
      <c r="B69" s="148"/>
      <c r="C69" s="148"/>
      <c r="D69" s="149">
        <v>5</v>
      </c>
      <c r="E69" s="149"/>
      <c r="F69" s="150" t="str">
        <f>Beschrieb!I7</f>
        <v>BSV Tempelhof-Schö.</v>
      </c>
      <c r="G69" s="150"/>
      <c r="H69" s="150"/>
      <c r="I69" s="150"/>
      <c r="J69" s="150"/>
      <c r="K69" s="150"/>
      <c r="L69" s="150"/>
      <c r="M69" s="43" t="s">
        <v>83</v>
      </c>
      <c r="N69" s="150" t="str">
        <f>Beschrieb!L12</f>
        <v>frei</v>
      </c>
      <c r="O69" s="150"/>
      <c r="P69" s="150"/>
      <c r="Q69" s="150"/>
      <c r="R69" s="150"/>
      <c r="S69" s="150"/>
      <c r="T69" s="151" t="str">
        <f>Beschrieb!E11</f>
        <v>VSG Stadthagen</v>
      </c>
      <c r="U69" s="151"/>
      <c r="V69" s="151"/>
      <c r="W69" s="151"/>
      <c r="X69" s="151"/>
      <c r="Y69" s="151" t="str">
        <f>Beschrieb!C17</f>
        <v>Corina Beutel</v>
      </c>
      <c r="Z69" s="151"/>
      <c r="AA69" s="151"/>
      <c r="AB69" s="151"/>
      <c r="AC69" s="151"/>
      <c r="AD69" s="47"/>
      <c r="AE69" s="152"/>
      <c r="AF69" s="152"/>
      <c r="AG69" s="45" t="s">
        <v>83</v>
      </c>
      <c r="AH69" s="153"/>
      <c r="AI69" s="153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ht="11.25" customHeight="1">
      <c r="A70" s="46">
        <v>48</v>
      </c>
      <c r="B70" s="148"/>
      <c r="C70" s="148"/>
      <c r="D70" s="149">
        <v>6</v>
      </c>
      <c r="E70" s="149"/>
      <c r="F70" s="150" t="str">
        <f>Beschrieb!I8</f>
        <v>BSG Langenhagen</v>
      </c>
      <c r="G70" s="150"/>
      <c r="H70" s="150"/>
      <c r="I70" s="150"/>
      <c r="J70" s="150"/>
      <c r="K70" s="150"/>
      <c r="L70" s="150"/>
      <c r="M70" s="43" t="s">
        <v>83</v>
      </c>
      <c r="N70" s="150" t="str">
        <f>Beschrieb!L13</f>
        <v>frei</v>
      </c>
      <c r="O70" s="150"/>
      <c r="P70" s="150"/>
      <c r="Q70" s="150"/>
      <c r="R70" s="150"/>
      <c r="S70" s="150"/>
      <c r="T70" s="151" t="str">
        <f>Beschrieb!E12</f>
        <v>SGR Rendsburg</v>
      </c>
      <c r="U70" s="151"/>
      <c r="V70" s="151"/>
      <c r="W70" s="151"/>
      <c r="X70" s="151"/>
      <c r="Y70" s="151" t="str">
        <f>Beschrieb!C18</f>
        <v>Frank Reimann</v>
      </c>
      <c r="Z70" s="151"/>
      <c r="AA70" s="151"/>
      <c r="AB70" s="151"/>
      <c r="AC70" s="151"/>
      <c r="AD70" s="47"/>
      <c r="AE70" s="152"/>
      <c r="AF70" s="152"/>
      <c r="AG70" s="45" t="s">
        <v>83</v>
      </c>
      <c r="AH70" s="153"/>
      <c r="AI70" s="153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ht="11.25" customHeight="1">
      <c r="A71" s="46">
        <v>49</v>
      </c>
      <c r="B71" s="148"/>
      <c r="C71" s="148"/>
      <c r="D71" s="149">
        <v>7</v>
      </c>
      <c r="E71" s="149"/>
      <c r="F71" s="150" t="str">
        <f>Beschrieb!I9</f>
        <v>BRSG Bürstadt</v>
      </c>
      <c r="G71" s="150"/>
      <c r="H71" s="150"/>
      <c r="I71" s="150"/>
      <c r="J71" s="150"/>
      <c r="K71" s="150"/>
      <c r="L71" s="150"/>
      <c r="M71" s="43" t="s">
        <v>83</v>
      </c>
      <c r="N71" s="150" t="str">
        <f>Beschrieb!I10</f>
        <v>BRS Rudolstadt</v>
      </c>
      <c r="O71" s="150"/>
      <c r="P71" s="150"/>
      <c r="Q71" s="150"/>
      <c r="R71" s="150"/>
      <c r="S71" s="150"/>
      <c r="T71" s="151" t="str">
        <f>Beschrieb!G7</f>
        <v>1.SC Gießen-Sachsenhausen</v>
      </c>
      <c r="U71" s="151"/>
      <c r="V71" s="151"/>
      <c r="W71" s="151"/>
      <c r="X71" s="151"/>
      <c r="Y71" s="151" t="str">
        <f>Beschrieb!C19</f>
        <v>K.-H. Schmid</v>
      </c>
      <c r="Z71" s="151"/>
      <c r="AA71" s="151"/>
      <c r="AB71" s="151"/>
      <c r="AC71" s="151"/>
      <c r="AD71" s="47"/>
      <c r="AE71" s="152">
        <v>19</v>
      </c>
      <c r="AF71" s="152"/>
      <c r="AG71" s="45" t="s">
        <v>83</v>
      </c>
      <c r="AH71" s="153">
        <v>21</v>
      </c>
      <c r="AI71" s="153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ht="3.7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ht="11.25" customHeight="1">
      <c r="A73" s="42">
        <v>50</v>
      </c>
      <c r="B73" s="148" t="s">
        <v>125</v>
      </c>
      <c r="C73" s="148"/>
      <c r="D73" s="149">
        <v>1</v>
      </c>
      <c r="E73" s="149"/>
      <c r="F73" s="150" t="str">
        <f>Beschrieb!I7</f>
        <v>BSV Tempelhof-Schö.</v>
      </c>
      <c r="G73" s="150"/>
      <c r="H73" s="150"/>
      <c r="I73" s="150"/>
      <c r="J73" s="150"/>
      <c r="K73" s="150"/>
      <c r="L73" s="150"/>
      <c r="M73" s="43" t="s">
        <v>83</v>
      </c>
      <c r="N73" s="150" t="str">
        <f>Beschrieb!I10</f>
        <v>BRS Rudolstadt</v>
      </c>
      <c r="O73" s="150"/>
      <c r="P73" s="150"/>
      <c r="Q73" s="150"/>
      <c r="R73" s="150"/>
      <c r="S73" s="150"/>
      <c r="T73" s="151" t="str">
        <f>Beschrieb!G8</f>
        <v>BRSG Kyffhäuser</v>
      </c>
      <c r="U73" s="151"/>
      <c r="V73" s="151"/>
      <c r="W73" s="151"/>
      <c r="X73" s="151"/>
      <c r="Y73" s="151" t="str">
        <f>Beschrieb!C17</f>
        <v>Corina Beutel</v>
      </c>
      <c r="Z73" s="151"/>
      <c r="AA73" s="151"/>
      <c r="AB73" s="151"/>
      <c r="AC73" s="151"/>
      <c r="AD73" s="44"/>
      <c r="AE73" s="152">
        <v>16</v>
      </c>
      <c r="AF73" s="152"/>
      <c r="AG73" s="45" t="s">
        <v>83</v>
      </c>
      <c r="AH73" s="153">
        <v>19</v>
      </c>
      <c r="AI73" s="15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ht="11.25" customHeight="1">
      <c r="A74" s="46">
        <v>51</v>
      </c>
      <c r="B74" s="148"/>
      <c r="C74" s="148"/>
      <c r="D74" s="149">
        <v>2</v>
      </c>
      <c r="E74" s="149"/>
      <c r="F74" s="150" t="str">
        <f>Beschrieb!I8</f>
        <v>BSG Langenhagen</v>
      </c>
      <c r="G74" s="150"/>
      <c r="H74" s="150"/>
      <c r="I74" s="150"/>
      <c r="J74" s="150"/>
      <c r="K74" s="150"/>
      <c r="L74" s="150"/>
      <c r="M74" s="43" t="s">
        <v>83</v>
      </c>
      <c r="N74" s="150" t="str">
        <f>Beschrieb!I11</f>
        <v>BSA Gnarrenburg</v>
      </c>
      <c r="O74" s="150"/>
      <c r="P74" s="150"/>
      <c r="Q74" s="150"/>
      <c r="R74" s="150"/>
      <c r="S74" s="150"/>
      <c r="T74" s="151" t="str">
        <f>Beschrieb!G9</f>
        <v>BSG Wilhelmsburg-Harburg</v>
      </c>
      <c r="U74" s="151"/>
      <c r="V74" s="151"/>
      <c r="W74" s="151"/>
      <c r="X74" s="151"/>
      <c r="Y74" s="151" t="str">
        <f>Beschrieb!C18</f>
        <v>Frank Reimann</v>
      </c>
      <c r="Z74" s="151"/>
      <c r="AA74" s="151"/>
      <c r="AB74" s="151"/>
      <c r="AC74" s="151"/>
      <c r="AD74" s="47"/>
      <c r="AE74" s="152">
        <v>20</v>
      </c>
      <c r="AF74" s="152"/>
      <c r="AG74" s="45" t="s">
        <v>83</v>
      </c>
      <c r="AH74" s="153">
        <v>21</v>
      </c>
      <c r="AI74" s="153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ht="11.25" customHeight="1">
      <c r="A75" s="46">
        <v>52</v>
      </c>
      <c r="B75" s="148"/>
      <c r="C75" s="148"/>
      <c r="D75" s="149">
        <v>3</v>
      </c>
      <c r="E75" s="149"/>
      <c r="F75" s="150" t="str">
        <f>Beschrieb!I9</f>
        <v>BRSG Bürstadt</v>
      </c>
      <c r="G75" s="150"/>
      <c r="H75" s="150"/>
      <c r="I75" s="150"/>
      <c r="J75" s="150"/>
      <c r="K75" s="150"/>
      <c r="L75" s="150"/>
      <c r="M75" s="43" t="s">
        <v>83</v>
      </c>
      <c r="N75" s="150" t="str">
        <f>Beschrieb!I12</f>
        <v>Reha SG Itzehoe</v>
      </c>
      <c r="O75" s="150"/>
      <c r="P75" s="150"/>
      <c r="Q75" s="150"/>
      <c r="R75" s="150"/>
      <c r="S75" s="150"/>
      <c r="T75" s="151" t="str">
        <f>Beschrieb!G10</f>
        <v>BSSV Köthen</v>
      </c>
      <c r="U75" s="151"/>
      <c r="V75" s="151"/>
      <c r="W75" s="151"/>
      <c r="X75" s="151"/>
      <c r="Y75" s="151" t="str">
        <f>Beschrieb!C19</f>
        <v>K.-H. Schmid</v>
      </c>
      <c r="Z75" s="151"/>
      <c r="AA75" s="151"/>
      <c r="AB75" s="151"/>
      <c r="AC75" s="151"/>
      <c r="AD75" s="47"/>
      <c r="AE75" s="152">
        <v>16</v>
      </c>
      <c r="AF75" s="152"/>
      <c r="AG75" s="45" t="s">
        <v>83</v>
      </c>
      <c r="AH75" s="153">
        <v>22</v>
      </c>
      <c r="AI75" s="153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ht="11.25" customHeight="1">
      <c r="A76" s="46">
        <v>53</v>
      </c>
      <c r="B76" s="148"/>
      <c r="C76" s="148"/>
      <c r="D76" s="149">
        <v>4</v>
      </c>
      <c r="E76" s="149"/>
      <c r="F76" s="150" t="str">
        <f>Beschrieb!I13</f>
        <v>BSC Kelksterbach</v>
      </c>
      <c r="G76" s="150"/>
      <c r="H76" s="150"/>
      <c r="I76" s="150"/>
      <c r="J76" s="150"/>
      <c r="K76" s="150"/>
      <c r="L76" s="150"/>
      <c r="M76" s="43" t="s">
        <v>83</v>
      </c>
      <c r="N76" s="150" t="str">
        <f>Beschrieb!L8</f>
        <v>BSG Wilhelmsburg-H.</v>
      </c>
      <c r="O76" s="150"/>
      <c r="P76" s="150"/>
      <c r="Q76" s="150"/>
      <c r="R76" s="150"/>
      <c r="S76" s="150"/>
      <c r="T76" s="151" t="str">
        <f>Beschrieb!G11</f>
        <v>frei</v>
      </c>
      <c r="U76" s="151"/>
      <c r="V76" s="151"/>
      <c r="W76" s="151"/>
      <c r="X76" s="151"/>
      <c r="Y76" s="151" t="str">
        <f>Beschrieb!G14</f>
        <v>Angelik Schmid</v>
      </c>
      <c r="Z76" s="151"/>
      <c r="AA76" s="151"/>
      <c r="AB76" s="151"/>
      <c r="AC76" s="151"/>
      <c r="AD76" s="47"/>
      <c r="AE76" s="152">
        <v>20</v>
      </c>
      <c r="AF76" s="152"/>
      <c r="AG76" s="45" t="s">
        <v>83</v>
      </c>
      <c r="AH76" s="153">
        <v>18</v>
      </c>
      <c r="AI76" s="153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ht="11.25" customHeight="1">
      <c r="A77" s="46">
        <v>54</v>
      </c>
      <c r="B77" s="148"/>
      <c r="C77" s="148"/>
      <c r="D77" s="149">
        <v>5</v>
      </c>
      <c r="E77" s="149"/>
      <c r="F77" s="150" t="str">
        <f>Beschrieb!L7</f>
        <v>BRSG Kyffhäuser</v>
      </c>
      <c r="G77" s="150"/>
      <c r="H77" s="150"/>
      <c r="I77" s="150"/>
      <c r="J77" s="150"/>
      <c r="K77" s="150"/>
      <c r="L77" s="150"/>
      <c r="M77" s="43" t="s">
        <v>83</v>
      </c>
      <c r="N77" s="150" t="str">
        <f>Beschrieb!L9</f>
        <v>TV Bischofsheim</v>
      </c>
      <c r="O77" s="150"/>
      <c r="P77" s="150"/>
      <c r="Q77" s="150"/>
      <c r="R77" s="150"/>
      <c r="S77" s="150"/>
      <c r="T77" s="151" t="str">
        <f>Beschrieb!G12</f>
        <v>TV Bischofsheim 2</v>
      </c>
      <c r="U77" s="151"/>
      <c r="V77" s="151"/>
      <c r="W77" s="151"/>
      <c r="X77" s="151"/>
      <c r="Y77" s="151" t="str">
        <f>Beschrieb!G15</f>
        <v>Helga Plötz</v>
      </c>
      <c r="Z77" s="151"/>
      <c r="AA77" s="151"/>
      <c r="AB77" s="151"/>
      <c r="AC77" s="151"/>
      <c r="AD77" s="47"/>
      <c r="AE77" s="152">
        <v>23</v>
      </c>
      <c r="AF77" s="152"/>
      <c r="AG77" s="45" t="s">
        <v>83</v>
      </c>
      <c r="AH77" s="153">
        <v>17</v>
      </c>
      <c r="AI77" s="153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ht="11.25" customHeight="1">
      <c r="A78" s="46">
        <v>55</v>
      </c>
      <c r="B78" s="148"/>
      <c r="C78" s="148"/>
      <c r="D78" s="149">
        <v>6</v>
      </c>
      <c r="E78" s="149"/>
      <c r="F78" s="150" t="str">
        <f>Beschrieb!L10</f>
        <v>BSSV Köthen</v>
      </c>
      <c r="G78" s="150"/>
      <c r="H78" s="150"/>
      <c r="I78" s="150"/>
      <c r="J78" s="150"/>
      <c r="K78" s="150"/>
      <c r="L78" s="150"/>
      <c r="M78" s="43" t="s">
        <v>83</v>
      </c>
      <c r="N78" s="150" t="str">
        <f>Beschrieb!L12</f>
        <v>frei</v>
      </c>
      <c r="O78" s="150"/>
      <c r="P78" s="150"/>
      <c r="Q78" s="150"/>
      <c r="R78" s="150"/>
      <c r="S78" s="150"/>
      <c r="T78" s="151" t="str">
        <f>Beschrieb!C7</f>
        <v>V Bischofsheim 1</v>
      </c>
      <c r="U78" s="151"/>
      <c r="V78" s="151"/>
      <c r="W78" s="151"/>
      <c r="X78" s="151"/>
      <c r="Y78" s="151" t="str">
        <f>Beschrieb!G16</f>
        <v>Günter Falkenstern</v>
      </c>
      <c r="Z78" s="151"/>
      <c r="AA78" s="151"/>
      <c r="AB78" s="151"/>
      <c r="AC78" s="151"/>
      <c r="AD78" s="47"/>
      <c r="AE78" s="152"/>
      <c r="AF78" s="152"/>
      <c r="AG78" s="45" t="s">
        <v>83</v>
      </c>
      <c r="AH78" s="153"/>
      <c r="AI78" s="153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ht="11.25" customHeight="1">
      <c r="A79" s="46">
        <v>56</v>
      </c>
      <c r="B79" s="148"/>
      <c r="C79" s="148"/>
      <c r="D79" s="149">
        <v>7</v>
      </c>
      <c r="E79" s="149"/>
      <c r="F79" s="150" t="str">
        <f>Beschrieb!L11</f>
        <v>SV Aerobic-Arnstadt</v>
      </c>
      <c r="G79" s="150"/>
      <c r="H79" s="150"/>
      <c r="I79" s="150"/>
      <c r="J79" s="150"/>
      <c r="K79" s="150"/>
      <c r="L79" s="150"/>
      <c r="M79" s="43" t="s">
        <v>83</v>
      </c>
      <c r="N79" s="150" t="str">
        <f>Beschrieb!L13</f>
        <v>frei</v>
      </c>
      <c r="O79" s="150"/>
      <c r="P79" s="150"/>
      <c r="Q79" s="150"/>
      <c r="R79" s="150"/>
      <c r="S79" s="150"/>
      <c r="T79" s="151" t="str">
        <f>Beschrieb!C8</f>
        <v>TSV Iggelheim</v>
      </c>
      <c r="U79" s="151"/>
      <c r="V79" s="151"/>
      <c r="W79" s="151"/>
      <c r="X79" s="151"/>
      <c r="Y79" s="151" t="str">
        <f>Beschrieb!G17</f>
        <v>Günter Herbolsheimer</v>
      </c>
      <c r="Z79" s="151"/>
      <c r="AA79" s="151"/>
      <c r="AB79" s="151"/>
      <c r="AC79" s="151"/>
      <c r="AD79" s="47"/>
      <c r="AE79" s="152"/>
      <c r="AF79" s="152"/>
      <c r="AG79" s="45" t="s">
        <v>83</v>
      </c>
      <c r="AH79" s="153"/>
      <c r="AI79" s="153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ht="3.75" customHeight="1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ht="11.25" customHeight="1">
      <c r="A81" s="42">
        <v>57</v>
      </c>
      <c r="B81" s="148" t="s">
        <v>126</v>
      </c>
      <c r="C81" s="148"/>
      <c r="D81" s="149">
        <v>1</v>
      </c>
      <c r="E81" s="149"/>
      <c r="F81" s="150" t="str">
        <f>Beschrieb!I7</f>
        <v>BSV Tempelhof-Schö.</v>
      </c>
      <c r="G81" s="150"/>
      <c r="H81" s="150"/>
      <c r="I81" s="150"/>
      <c r="J81" s="150"/>
      <c r="K81" s="150"/>
      <c r="L81" s="150"/>
      <c r="M81" s="43" t="s">
        <v>83</v>
      </c>
      <c r="N81" s="150" t="str">
        <f>Beschrieb!L10</f>
        <v>BSSV Köthen</v>
      </c>
      <c r="O81" s="150"/>
      <c r="P81" s="150"/>
      <c r="Q81" s="150"/>
      <c r="R81" s="150"/>
      <c r="S81" s="150"/>
      <c r="T81" s="151" t="str">
        <f>Beschrieb!C9</f>
        <v>HK 85 Köthen</v>
      </c>
      <c r="U81" s="151"/>
      <c r="V81" s="151"/>
      <c r="W81" s="151"/>
      <c r="X81" s="151"/>
      <c r="Y81" s="151" t="str">
        <f>Beschrieb!G15</f>
        <v>Helga Plötz</v>
      </c>
      <c r="Z81" s="151"/>
      <c r="AA81" s="151"/>
      <c r="AB81" s="151"/>
      <c r="AC81" s="151"/>
      <c r="AD81" s="44"/>
      <c r="AE81" s="152">
        <v>20</v>
      </c>
      <c r="AF81" s="152"/>
      <c r="AG81" s="45" t="s">
        <v>83</v>
      </c>
      <c r="AH81" s="153">
        <v>22</v>
      </c>
      <c r="AI81" s="153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ht="11.25" customHeight="1">
      <c r="A82" s="46">
        <v>58</v>
      </c>
      <c r="B82" s="148"/>
      <c r="C82" s="148"/>
      <c r="D82" s="149">
        <v>2</v>
      </c>
      <c r="E82" s="149"/>
      <c r="F82" s="150" t="str">
        <f>Beschrieb!I8</f>
        <v>BSG Langenhagen</v>
      </c>
      <c r="G82" s="150"/>
      <c r="H82" s="150"/>
      <c r="I82" s="150"/>
      <c r="J82" s="150"/>
      <c r="K82" s="150"/>
      <c r="L82" s="150"/>
      <c r="M82" s="43" t="s">
        <v>83</v>
      </c>
      <c r="N82" s="150" t="str">
        <f>Beschrieb!L11</f>
        <v>SV Aerobic-Arnstadt</v>
      </c>
      <c r="O82" s="150"/>
      <c r="P82" s="150"/>
      <c r="Q82" s="150"/>
      <c r="R82" s="150"/>
      <c r="S82" s="150"/>
      <c r="T82" s="151" t="str">
        <f>Beschrieb!C10</f>
        <v>VSV Kemnath</v>
      </c>
      <c r="U82" s="151"/>
      <c r="V82" s="151"/>
      <c r="W82" s="151"/>
      <c r="X82" s="151"/>
      <c r="Y82" s="151" t="str">
        <f>Beschrieb!G16</f>
        <v>Günter Falkenstern</v>
      </c>
      <c r="Z82" s="151"/>
      <c r="AA82" s="151"/>
      <c r="AB82" s="151"/>
      <c r="AC82" s="151"/>
      <c r="AD82" s="47"/>
      <c r="AE82" s="152">
        <v>18</v>
      </c>
      <c r="AF82" s="152"/>
      <c r="AG82" s="45" t="s">
        <v>83</v>
      </c>
      <c r="AH82" s="153">
        <v>22</v>
      </c>
      <c r="AI82" s="153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ht="11.25" customHeight="1">
      <c r="A83" s="46">
        <v>59</v>
      </c>
      <c r="B83" s="148"/>
      <c r="C83" s="148"/>
      <c r="D83" s="149">
        <v>3</v>
      </c>
      <c r="E83" s="149"/>
      <c r="F83" s="150" t="str">
        <f>Beschrieb!I9</f>
        <v>BRSG Bürstadt</v>
      </c>
      <c r="G83" s="150"/>
      <c r="H83" s="150"/>
      <c r="I83" s="150"/>
      <c r="J83" s="150"/>
      <c r="K83" s="150"/>
      <c r="L83" s="150"/>
      <c r="M83" s="43" t="s">
        <v>83</v>
      </c>
      <c r="N83" s="150" t="str">
        <f>Beschrieb!L12</f>
        <v>frei</v>
      </c>
      <c r="O83" s="150"/>
      <c r="P83" s="150"/>
      <c r="Q83" s="150"/>
      <c r="R83" s="150"/>
      <c r="S83" s="150"/>
      <c r="T83" s="151" t="str">
        <f>Beschrieb!C11</f>
        <v>VRB Brakel</v>
      </c>
      <c r="U83" s="151"/>
      <c r="V83" s="151"/>
      <c r="W83" s="151"/>
      <c r="X83" s="151"/>
      <c r="Y83" s="151" t="str">
        <f>Beschrieb!G17</f>
        <v>Günter Herbolsheimer</v>
      </c>
      <c r="Z83" s="151"/>
      <c r="AA83" s="151"/>
      <c r="AB83" s="151"/>
      <c r="AC83" s="151"/>
      <c r="AD83" s="47"/>
      <c r="AE83" s="152"/>
      <c r="AF83" s="152"/>
      <c r="AG83" s="45" t="s">
        <v>83</v>
      </c>
      <c r="AH83" s="153"/>
      <c r="AI83" s="15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ht="11.25" customHeight="1">
      <c r="A84" s="46">
        <v>60</v>
      </c>
      <c r="B84" s="148"/>
      <c r="C84" s="148"/>
      <c r="D84" s="149">
        <v>4</v>
      </c>
      <c r="E84" s="149"/>
      <c r="F84" s="150" t="str">
        <f>Beschrieb!I10</f>
        <v>BRS Rudolstadt</v>
      </c>
      <c r="G84" s="150"/>
      <c r="H84" s="150"/>
      <c r="I84" s="150"/>
      <c r="J84" s="150"/>
      <c r="K84" s="150"/>
      <c r="L84" s="150"/>
      <c r="M84" s="43" t="s">
        <v>83</v>
      </c>
      <c r="N84" s="150" t="str">
        <f>Beschrieb!L13</f>
        <v>frei</v>
      </c>
      <c r="O84" s="150"/>
      <c r="P84" s="150"/>
      <c r="Q84" s="150"/>
      <c r="R84" s="150"/>
      <c r="S84" s="150"/>
      <c r="T84" s="151" t="str">
        <f>Beschrieb!C12</f>
        <v>BVRS Cham</v>
      </c>
      <c r="U84" s="151"/>
      <c r="V84" s="151"/>
      <c r="W84" s="151"/>
      <c r="X84" s="151"/>
      <c r="Y84" s="151" t="str">
        <f>Beschrieb!G18</f>
        <v>Nane Busmann</v>
      </c>
      <c r="Z84" s="151"/>
      <c r="AA84" s="151"/>
      <c r="AB84" s="151"/>
      <c r="AC84" s="151"/>
      <c r="AD84" s="47"/>
      <c r="AE84" s="152"/>
      <c r="AF84" s="152"/>
      <c r="AG84" s="45" t="s">
        <v>83</v>
      </c>
      <c r="AH84" s="153"/>
      <c r="AI84" s="153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ht="11.25" customHeight="1">
      <c r="A85" s="46">
        <v>61</v>
      </c>
      <c r="B85" s="148"/>
      <c r="C85" s="148"/>
      <c r="D85" s="149">
        <v>5</v>
      </c>
      <c r="E85" s="149"/>
      <c r="F85" s="150" t="str">
        <f>Beschrieb!I11</f>
        <v>BSA Gnarrenburg</v>
      </c>
      <c r="G85" s="150"/>
      <c r="H85" s="150"/>
      <c r="I85" s="150"/>
      <c r="J85" s="150"/>
      <c r="K85" s="150"/>
      <c r="L85" s="150"/>
      <c r="M85" s="43" t="s">
        <v>83</v>
      </c>
      <c r="N85" s="150" t="str">
        <f>Beschrieb!L7</f>
        <v>BRSG Kyffhäuser</v>
      </c>
      <c r="O85" s="150"/>
      <c r="P85" s="150"/>
      <c r="Q85" s="150"/>
      <c r="R85" s="150"/>
      <c r="S85" s="150"/>
      <c r="T85" s="151" t="str">
        <f>Beschrieb!E7</f>
        <v>BVS Tempelhof-Schö.</v>
      </c>
      <c r="U85" s="151"/>
      <c r="V85" s="151"/>
      <c r="W85" s="151"/>
      <c r="X85" s="151"/>
      <c r="Y85" s="151" t="str">
        <f>Beschrieb!G19</f>
        <v>Hamburg</v>
      </c>
      <c r="Z85" s="151"/>
      <c r="AA85" s="151"/>
      <c r="AB85" s="151"/>
      <c r="AC85" s="151"/>
      <c r="AD85" s="47"/>
      <c r="AE85" s="152">
        <v>22</v>
      </c>
      <c r="AF85" s="152"/>
      <c r="AG85" s="45" t="s">
        <v>83</v>
      </c>
      <c r="AH85" s="153">
        <v>18</v>
      </c>
      <c r="AI85" s="153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ht="11.25" customHeight="1">
      <c r="A86" s="46">
        <v>62</v>
      </c>
      <c r="B86" s="148"/>
      <c r="C86" s="148"/>
      <c r="D86" s="149">
        <v>6</v>
      </c>
      <c r="E86" s="149"/>
      <c r="F86" s="150" t="str">
        <f>Beschrieb!I12</f>
        <v>Reha SG Itzehoe</v>
      </c>
      <c r="G86" s="150"/>
      <c r="H86" s="150"/>
      <c r="I86" s="150"/>
      <c r="J86" s="150"/>
      <c r="K86" s="150"/>
      <c r="L86" s="150"/>
      <c r="M86" s="43" t="s">
        <v>83</v>
      </c>
      <c r="N86" s="150" t="str">
        <f>Beschrieb!L8</f>
        <v>BSG Wilhelmsburg-H.</v>
      </c>
      <c r="O86" s="150"/>
      <c r="P86" s="150"/>
      <c r="Q86" s="150"/>
      <c r="R86" s="150"/>
      <c r="S86" s="150"/>
      <c r="T86" s="151" t="str">
        <f>Beschrieb!E8</f>
        <v>BSC Kelsterbach</v>
      </c>
      <c r="U86" s="151"/>
      <c r="V86" s="151"/>
      <c r="W86" s="151"/>
      <c r="X86" s="151"/>
      <c r="Y86" s="151" t="str">
        <f>Beschrieb!C14</f>
        <v>Klaus Dieter Temme</v>
      </c>
      <c r="Z86" s="151"/>
      <c r="AA86" s="151"/>
      <c r="AB86" s="151"/>
      <c r="AC86" s="151"/>
      <c r="AD86" s="47"/>
      <c r="AE86" s="152">
        <v>20</v>
      </c>
      <c r="AF86" s="152"/>
      <c r="AG86" s="45" t="s">
        <v>83</v>
      </c>
      <c r="AH86" s="153">
        <v>19</v>
      </c>
      <c r="AI86" s="153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ht="11.25" customHeight="1">
      <c r="A87" s="46">
        <v>63</v>
      </c>
      <c r="B87" s="148"/>
      <c r="C87" s="148"/>
      <c r="D87" s="149">
        <v>7</v>
      </c>
      <c r="E87" s="149"/>
      <c r="F87" s="150" t="str">
        <f>Beschrieb!I13</f>
        <v>BSC Kelksterbach</v>
      </c>
      <c r="G87" s="150"/>
      <c r="H87" s="150"/>
      <c r="I87" s="150"/>
      <c r="J87" s="150"/>
      <c r="K87" s="150"/>
      <c r="L87" s="150"/>
      <c r="M87" s="43" t="s">
        <v>83</v>
      </c>
      <c r="N87" s="150" t="str">
        <f>Beschrieb!L9</f>
        <v>TV Bischofsheim</v>
      </c>
      <c r="O87" s="150"/>
      <c r="P87" s="150"/>
      <c r="Q87" s="150"/>
      <c r="R87" s="150"/>
      <c r="S87" s="150"/>
      <c r="T87" s="151" t="str">
        <f>Beschrieb!E9</f>
        <v>BSG Langenhaben</v>
      </c>
      <c r="U87" s="151"/>
      <c r="V87" s="151"/>
      <c r="W87" s="151"/>
      <c r="X87" s="151"/>
      <c r="Y87" s="151" t="str">
        <f>Beschrieb!C15</f>
        <v>Wolfgang Groß</v>
      </c>
      <c r="Z87" s="151"/>
      <c r="AA87" s="151"/>
      <c r="AB87" s="151"/>
      <c r="AC87" s="151"/>
      <c r="AD87" s="47"/>
      <c r="AE87" s="152">
        <v>17</v>
      </c>
      <c r="AF87" s="152"/>
      <c r="AG87" s="45" t="s">
        <v>83</v>
      </c>
      <c r="AH87" s="153">
        <v>18</v>
      </c>
      <c r="AI87" s="153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ht="3.75" customHeight="1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ht="11.25" customHeight="1">
      <c r="A89" s="42">
        <v>64</v>
      </c>
      <c r="B89" s="148" t="s">
        <v>127</v>
      </c>
      <c r="C89" s="148"/>
      <c r="D89" s="149">
        <v>1</v>
      </c>
      <c r="E89" s="149"/>
      <c r="F89" s="150" t="str">
        <f>Beschrieb!I7</f>
        <v>BSV Tempelhof-Schö.</v>
      </c>
      <c r="G89" s="150"/>
      <c r="H89" s="150"/>
      <c r="I89" s="150"/>
      <c r="J89" s="150"/>
      <c r="K89" s="150"/>
      <c r="L89" s="150"/>
      <c r="M89" s="43" t="s">
        <v>83</v>
      </c>
      <c r="N89" s="150" t="str">
        <f>Beschrieb!I9</f>
        <v>BRSG Bürstadt</v>
      </c>
      <c r="O89" s="150"/>
      <c r="P89" s="150"/>
      <c r="Q89" s="150"/>
      <c r="R89" s="150"/>
      <c r="S89" s="150"/>
      <c r="T89" s="151" t="str">
        <f>Beschrieb!E10</f>
        <v>SV Aerobic Arnstadt</v>
      </c>
      <c r="U89" s="151"/>
      <c r="V89" s="151"/>
      <c r="W89" s="151"/>
      <c r="X89" s="151"/>
      <c r="Y89" s="151" t="str">
        <f>Beschrieb!G18</f>
        <v>Nane Busmann</v>
      </c>
      <c r="Z89" s="151"/>
      <c r="AA89" s="151"/>
      <c r="AB89" s="151"/>
      <c r="AC89" s="151"/>
      <c r="AD89" s="44"/>
      <c r="AE89" s="152">
        <v>19</v>
      </c>
      <c r="AF89" s="152"/>
      <c r="AG89" s="45" t="s">
        <v>83</v>
      </c>
      <c r="AH89" s="153">
        <v>22</v>
      </c>
      <c r="AI89" s="153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ht="11.25" customHeight="1">
      <c r="A90" s="46">
        <v>65</v>
      </c>
      <c r="B90" s="148"/>
      <c r="C90" s="148"/>
      <c r="D90" s="149">
        <v>2</v>
      </c>
      <c r="E90" s="149"/>
      <c r="F90" s="150" t="str">
        <f>Beschrieb!I8</f>
        <v>BSG Langenhagen</v>
      </c>
      <c r="G90" s="150"/>
      <c r="H90" s="150"/>
      <c r="I90" s="150"/>
      <c r="J90" s="150"/>
      <c r="K90" s="150"/>
      <c r="L90" s="150"/>
      <c r="M90" s="43" t="s">
        <v>83</v>
      </c>
      <c r="N90" s="150" t="str">
        <f>Beschrieb!I10</f>
        <v>BRS Rudolstadt</v>
      </c>
      <c r="O90" s="150"/>
      <c r="P90" s="150"/>
      <c r="Q90" s="150"/>
      <c r="R90" s="150"/>
      <c r="S90" s="150"/>
      <c r="T90" s="151" t="str">
        <f>Beschrieb!E11</f>
        <v>VSG Stadthagen</v>
      </c>
      <c r="U90" s="151"/>
      <c r="V90" s="151"/>
      <c r="W90" s="151"/>
      <c r="X90" s="151"/>
      <c r="Y90" s="151" t="str">
        <f>Beschrieb!G19</f>
        <v>Hamburg</v>
      </c>
      <c r="Z90" s="151"/>
      <c r="AA90" s="151"/>
      <c r="AB90" s="151"/>
      <c r="AC90" s="151"/>
      <c r="AD90" s="47"/>
      <c r="AE90" s="152">
        <v>20</v>
      </c>
      <c r="AF90" s="152"/>
      <c r="AG90" s="45" t="s">
        <v>83</v>
      </c>
      <c r="AH90" s="153">
        <v>22</v>
      </c>
      <c r="AI90" s="153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ht="11.25" customHeight="1">
      <c r="A91" s="46">
        <v>66</v>
      </c>
      <c r="B91" s="148"/>
      <c r="C91" s="148"/>
      <c r="D91" s="149">
        <v>3</v>
      </c>
      <c r="E91" s="149"/>
      <c r="F91" s="150" t="str">
        <f>Beschrieb!I11</f>
        <v>BSA Gnarrenburg</v>
      </c>
      <c r="G91" s="150"/>
      <c r="H91" s="150"/>
      <c r="I91" s="150"/>
      <c r="J91" s="150"/>
      <c r="K91" s="150"/>
      <c r="L91" s="150"/>
      <c r="M91" s="43" t="s">
        <v>83</v>
      </c>
      <c r="N91" s="150" t="str">
        <f>Beschrieb!I13</f>
        <v>BSC Kelksterbach</v>
      </c>
      <c r="O91" s="150"/>
      <c r="P91" s="150"/>
      <c r="Q91" s="150"/>
      <c r="R91" s="150"/>
      <c r="S91" s="150"/>
      <c r="T91" s="151" t="str">
        <f>Beschrieb!E12</f>
        <v>SGR Rendsburg</v>
      </c>
      <c r="U91" s="151"/>
      <c r="V91" s="151"/>
      <c r="W91" s="151"/>
      <c r="X91" s="151"/>
      <c r="Y91" s="151" t="str">
        <f>Beschrieb!C14</f>
        <v>Klaus Dieter Temme</v>
      </c>
      <c r="Z91" s="151"/>
      <c r="AA91" s="151"/>
      <c r="AB91" s="151"/>
      <c r="AC91" s="151"/>
      <c r="AD91" s="47"/>
      <c r="AE91" s="152">
        <v>19</v>
      </c>
      <c r="AF91" s="152"/>
      <c r="AG91" s="45" t="s">
        <v>83</v>
      </c>
      <c r="AH91" s="153">
        <v>17</v>
      </c>
      <c r="AI91" s="153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ht="11.25" customHeight="1">
      <c r="A92" s="46">
        <v>67</v>
      </c>
      <c r="B92" s="148"/>
      <c r="C92" s="148"/>
      <c r="D92" s="149">
        <v>4</v>
      </c>
      <c r="E92" s="149"/>
      <c r="F92" s="150" t="str">
        <f>Beschrieb!I12</f>
        <v>Reha SG Itzehoe</v>
      </c>
      <c r="G92" s="150"/>
      <c r="H92" s="150"/>
      <c r="I92" s="150"/>
      <c r="J92" s="150"/>
      <c r="K92" s="150"/>
      <c r="L92" s="150"/>
      <c r="M92" s="43" t="s">
        <v>83</v>
      </c>
      <c r="N92" s="150" t="str">
        <f>Beschrieb!L10</f>
        <v>BSSV Köthen</v>
      </c>
      <c r="O92" s="150"/>
      <c r="P92" s="150"/>
      <c r="Q92" s="150"/>
      <c r="R92" s="150"/>
      <c r="S92" s="150"/>
      <c r="T92" s="151" t="str">
        <f>Beschrieb!G7</f>
        <v>1.SC Gießen-Sachsenhausen</v>
      </c>
      <c r="U92" s="151"/>
      <c r="V92" s="151"/>
      <c r="W92" s="151"/>
      <c r="X92" s="151"/>
      <c r="Y92" s="151" t="str">
        <f>Beschrieb!C15</f>
        <v>Wolfgang Groß</v>
      </c>
      <c r="Z92" s="151"/>
      <c r="AA92" s="151"/>
      <c r="AB92" s="151"/>
      <c r="AC92" s="151"/>
      <c r="AD92" s="47"/>
      <c r="AE92" s="152">
        <v>18</v>
      </c>
      <c r="AF92" s="152"/>
      <c r="AG92" s="45" t="s">
        <v>83</v>
      </c>
      <c r="AH92" s="153">
        <v>23</v>
      </c>
      <c r="AI92" s="153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ht="11.25" customHeight="1">
      <c r="A93" s="46">
        <v>68</v>
      </c>
      <c r="B93" s="148"/>
      <c r="C93" s="148"/>
      <c r="D93" s="149">
        <v>5</v>
      </c>
      <c r="E93" s="149"/>
      <c r="F93" s="150" t="str">
        <f>Beschrieb!L9</f>
        <v>TV Bischofsheim</v>
      </c>
      <c r="G93" s="150"/>
      <c r="H93" s="150"/>
      <c r="I93" s="150"/>
      <c r="J93" s="150"/>
      <c r="K93" s="150"/>
      <c r="L93" s="150"/>
      <c r="M93" s="43" t="s">
        <v>83</v>
      </c>
      <c r="N93" s="150" t="str">
        <f>Beschrieb!L11</f>
        <v>SV Aerobic-Arnstadt</v>
      </c>
      <c r="O93" s="150"/>
      <c r="P93" s="150"/>
      <c r="Q93" s="150"/>
      <c r="R93" s="150"/>
      <c r="S93" s="150"/>
      <c r="T93" s="151" t="str">
        <f>Beschrieb!G8</f>
        <v>BRSG Kyffhäuser</v>
      </c>
      <c r="U93" s="151"/>
      <c r="V93" s="151"/>
      <c r="W93" s="151"/>
      <c r="X93" s="151"/>
      <c r="Y93" s="151" t="str">
        <f>Beschrieb!C16</f>
        <v>Gundolf Heyne</v>
      </c>
      <c r="Z93" s="151"/>
      <c r="AA93" s="151"/>
      <c r="AB93" s="151"/>
      <c r="AC93" s="151"/>
      <c r="AD93" s="47"/>
      <c r="AE93" s="152">
        <v>17</v>
      </c>
      <c r="AF93" s="152"/>
      <c r="AG93" s="45" t="s">
        <v>83</v>
      </c>
      <c r="AH93" s="153">
        <v>19</v>
      </c>
      <c r="AI93" s="15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ht="11.25" customHeight="1">
      <c r="A94" s="46">
        <v>69</v>
      </c>
      <c r="B94" s="148"/>
      <c r="C94" s="148"/>
      <c r="D94" s="149">
        <v>6</v>
      </c>
      <c r="E94" s="149"/>
      <c r="F94" s="150" t="str">
        <f>Beschrieb!L8</f>
        <v>BSG Wilhelmsburg-H.</v>
      </c>
      <c r="G94" s="150"/>
      <c r="H94" s="150"/>
      <c r="I94" s="150"/>
      <c r="J94" s="150"/>
      <c r="K94" s="150"/>
      <c r="L94" s="150"/>
      <c r="M94" s="43" t="s">
        <v>83</v>
      </c>
      <c r="N94" s="150" t="str">
        <f>Beschrieb!L12</f>
        <v>frei</v>
      </c>
      <c r="O94" s="150"/>
      <c r="P94" s="150"/>
      <c r="Q94" s="150"/>
      <c r="R94" s="150"/>
      <c r="S94" s="150"/>
      <c r="T94" s="151" t="str">
        <f>Beschrieb!G9</f>
        <v>BSG Wilhelmsburg-Harburg</v>
      </c>
      <c r="U94" s="151"/>
      <c r="V94" s="151"/>
      <c r="W94" s="151"/>
      <c r="X94" s="151"/>
      <c r="Y94" s="151" t="str">
        <f>Beschrieb!C17</f>
        <v>Corina Beutel</v>
      </c>
      <c r="Z94" s="151"/>
      <c r="AA94" s="151"/>
      <c r="AB94" s="151"/>
      <c r="AC94" s="151"/>
      <c r="AD94" s="47"/>
      <c r="AE94" s="152"/>
      <c r="AF94" s="152"/>
      <c r="AG94" s="45" t="s">
        <v>83</v>
      </c>
      <c r="AH94" s="153"/>
      <c r="AI94" s="153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ht="11.25" customHeight="1">
      <c r="A95" s="46">
        <v>70</v>
      </c>
      <c r="B95" s="148"/>
      <c r="C95" s="148"/>
      <c r="D95" s="149">
        <v>7</v>
      </c>
      <c r="E95" s="149"/>
      <c r="F95" s="150" t="str">
        <f>Beschrieb!L7</f>
        <v>BRSG Kyffhäuser</v>
      </c>
      <c r="G95" s="150"/>
      <c r="H95" s="150"/>
      <c r="I95" s="150"/>
      <c r="J95" s="150"/>
      <c r="K95" s="150"/>
      <c r="L95" s="150"/>
      <c r="M95" s="43" t="s">
        <v>83</v>
      </c>
      <c r="N95" s="150" t="str">
        <f>Beschrieb!L13</f>
        <v>frei</v>
      </c>
      <c r="O95" s="150"/>
      <c r="P95" s="150"/>
      <c r="Q95" s="150"/>
      <c r="R95" s="150"/>
      <c r="S95" s="150"/>
      <c r="T95" s="151" t="str">
        <f>Beschrieb!G10</f>
        <v>BSSV Köthen</v>
      </c>
      <c r="U95" s="151"/>
      <c r="V95" s="151"/>
      <c r="W95" s="151"/>
      <c r="X95" s="151"/>
      <c r="Y95" s="151" t="str">
        <f>Beschrieb!C18</f>
        <v>Frank Reimann</v>
      </c>
      <c r="Z95" s="151"/>
      <c r="AA95" s="151"/>
      <c r="AB95" s="151"/>
      <c r="AC95" s="151"/>
      <c r="AD95" s="47"/>
      <c r="AE95" s="152"/>
      <c r="AF95" s="152"/>
      <c r="AG95" s="45" t="s">
        <v>83</v>
      </c>
      <c r="AH95" s="153"/>
      <c r="AI95" s="153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ht="3.75" customHeight="1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256" ht="11.25" customHeight="1">
      <c r="A97" s="42">
        <v>43</v>
      </c>
      <c r="B97" s="148" t="s">
        <v>128</v>
      </c>
      <c r="C97" s="148"/>
      <c r="D97" s="149">
        <v>1</v>
      </c>
      <c r="E97" s="149"/>
      <c r="F97" s="150" t="str">
        <f>Beschrieb!I7</f>
        <v>BSV Tempelhof-Schö.</v>
      </c>
      <c r="G97" s="150"/>
      <c r="H97" s="150"/>
      <c r="I97" s="150"/>
      <c r="J97" s="150"/>
      <c r="K97" s="150"/>
      <c r="L97" s="150"/>
      <c r="M97" s="43" t="s">
        <v>83</v>
      </c>
      <c r="N97" s="150" t="str">
        <f>Beschrieb!L11</f>
        <v>SV Aerobic-Arnstadt</v>
      </c>
      <c r="O97" s="150"/>
      <c r="P97" s="150"/>
      <c r="Q97" s="150"/>
      <c r="R97" s="150"/>
      <c r="S97" s="150"/>
      <c r="T97" s="151" t="str">
        <f>Beschrieb!G11</f>
        <v>frei</v>
      </c>
      <c r="U97" s="151"/>
      <c r="V97" s="151"/>
      <c r="W97" s="151"/>
      <c r="X97" s="151"/>
      <c r="Y97" s="151" t="str">
        <f>Beschrieb!C15</f>
        <v>Wolfgang Groß</v>
      </c>
      <c r="Z97" s="151"/>
      <c r="AA97" s="151"/>
      <c r="AB97" s="151"/>
      <c r="AC97" s="151"/>
      <c r="AD97" s="44"/>
      <c r="AE97" s="152">
        <v>16</v>
      </c>
      <c r="AF97" s="152"/>
      <c r="AG97" s="45" t="s">
        <v>83</v>
      </c>
      <c r="AH97" s="153">
        <v>22</v>
      </c>
      <c r="AI97" s="153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1.25" customHeight="1">
      <c r="A98" s="46">
        <v>44</v>
      </c>
      <c r="B98" s="148"/>
      <c r="C98" s="148"/>
      <c r="D98" s="149">
        <v>2</v>
      </c>
      <c r="E98" s="149"/>
      <c r="F98" s="150" t="str">
        <f>Beschrieb!I8</f>
        <v>BSG Langenhagen</v>
      </c>
      <c r="G98" s="150"/>
      <c r="H98" s="150"/>
      <c r="I98" s="150"/>
      <c r="J98" s="150"/>
      <c r="K98" s="150"/>
      <c r="L98" s="150"/>
      <c r="M98" s="43" t="s">
        <v>83</v>
      </c>
      <c r="N98" s="150" t="str">
        <f>Beschrieb!L12</f>
        <v>frei</v>
      </c>
      <c r="O98" s="150"/>
      <c r="P98" s="150"/>
      <c r="Q98" s="150"/>
      <c r="R98" s="150"/>
      <c r="S98" s="150"/>
      <c r="T98" s="151" t="str">
        <f>Beschrieb!G12</f>
        <v>TV Bischofsheim 2</v>
      </c>
      <c r="U98" s="151"/>
      <c r="V98" s="151"/>
      <c r="W98" s="151"/>
      <c r="X98" s="151"/>
      <c r="Y98" s="151" t="str">
        <f>Beschrieb!C16</f>
        <v>Gundolf Heyne</v>
      </c>
      <c r="Z98" s="151"/>
      <c r="AA98" s="151"/>
      <c r="AB98" s="151"/>
      <c r="AC98" s="151"/>
      <c r="AD98" s="47"/>
      <c r="AE98" s="152"/>
      <c r="AF98" s="152"/>
      <c r="AG98" s="45" t="s">
        <v>83</v>
      </c>
      <c r="AH98" s="153"/>
      <c r="AI98" s="153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1.25" customHeight="1">
      <c r="A99" s="46">
        <v>45</v>
      </c>
      <c r="B99" s="148"/>
      <c r="C99" s="148"/>
      <c r="D99" s="149">
        <v>3</v>
      </c>
      <c r="E99" s="149"/>
      <c r="F99" s="150" t="str">
        <f>Beschrieb!I9</f>
        <v>BRSG Bürstadt</v>
      </c>
      <c r="G99" s="150"/>
      <c r="H99" s="150"/>
      <c r="I99" s="150"/>
      <c r="J99" s="150"/>
      <c r="K99" s="150"/>
      <c r="L99" s="150"/>
      <c r="M99" s="43" t="s">
        <v>83</v>
      </c>
      <c r="N99" s="150" t="str">
        <f>Beschrieb!L13</f>
        <v>frei</v>
      </c>
      <c r="O99" s="150"/>
      <c r="P99" s="150"/>
      <c r="Q99" s="150"/>
      <c r="R99" s="150"/>
      <c r="S99" s="150"/>
      <c r="T99" s="151" t="str">
        <f>Beschrieb!C7</f>
        <v>V Bischofsheim 1</v>
      </c>
      <c r="U99" s="151"/>
      <c r="V99" s="151"/>
      <c r="W99" s="151"/>
      <c r="X99" s="151"/>
      <c r="Y99" s="151" t="str">
        <f>Beschrieb!C17</f>
        <v>Corina Beutel</v>
      </c>
      <c r="Z99" s="151"/>
      <c r="AA99" s="151"/>
      <c r="AB99" s="151"/>
      <c r="AC99" s="151"/>
      <c r="AD99" s="47"/>
      <c r="AE99" s="152"/>
      <c r="AF99" s="152"/>
      <c r="AG99" s="45" t="s">
        <v>83</v>
      </c>
      <c r="AH99" s="153"/>
      <c r="AI99" s="153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1.25" customHeight="1">
      <c r="A100" s="46">
        <v>46</v>
      </c>
      <c r="B100" s="148"/>
      <c r="C100" s="148"/>
      <c r="D100" s="149">
        <v>4</v>
      </c>
      <c r="E100" s="149"/>
      <c r="F100" s="150" t="str">
        <f>Beschrieb!I10</f>
        <v>BRS Rudolstadt</v>
      </c>
      <c r="G100" s="150"/>
      <c r="H100" s="150"/>
      <c r="I100" s="150"/>
      <c r="J100" s="150"/>
      <c r="K100" s="150"/>
      <c r="L100" s="150"/>
      <c r="M100" s="43" t="s">
        <v>83</v>
      </c>
      <c r="N100" s="150" t="str">
        <f>Beschrieb!I13</f>
        <v>BSC Kelksterbach</v>
      </c>
      <c r="O100" s="150"/>
      <c r="P100" s="150"/>
      <c r="Q100" s="150"/>
      <c r="R100" s="150"/>
      <c r="S100" s="150"/>
      <c r="T100" s="151" t="str">
        <f>Beschrieb!C8</f>
        <v>TSV Iggelheim</v>
      </c>
      <c r="U100" s="151"/>
      <c r="V100" s="151"/>
      <c r="W100" s="151"/>
      <c r="X100" s="151"/>
      <c r="Y100" s="151" t="str">
        <f>Beschrieb!C18</f>
        <v>Frank Reimann</v>
      </c>
      <c r="Z100" s="151"/>
      <c r="AA100" s="151"/>
      <c r="AB100" s="151"/>
      <c r="AC100" s="151"/>
      <c r="AD100" s="47"/>
      <c r="AE100" s="152">
        <v>18</v>
      </c>
      <c r="AF100" s="152"/>
      <c r="AG100" s="45" t="s">
        <v>83</v>
      </c>
      <c r="AH100" s="153">
        <v>21</v>
      </c>
      <c r="AI100" s="153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1.25" customHeight="1">
      <c r="A101" s="46">
        <v>47</v>
      </c>
      <c r="B101" s="148"/>
      <c r="C101" s="148"/>
      <c r="D101" s="149">
        <v>5</v>
      </c>
      <c r="E101" s="149"/>
      <c r="F101" s="150" t="str">
        <f>Beschrieb!I11</f>
        <v>BSA Gnarrenburg</v>
      </c>
      <c r="G101" s="150"/>
      <c r="H101" s="150"/>
      <c r="I101" s="150"/>
      <c r="J101" s="150"/>
      <c r="K101" s="150"/>
      <c r="L101" s="150"/>
      <c r="M101" s="43" t="s">
        <v>83</v>
      </c>
      <c r="N101" s="150" t="str">
        <f>Beschrieb!I12</f>
        <v>Reha SG Itzehoe</v>
      </c>
      <c r="O101" s="150"/>
      <c r="P101" s="150"/>
      <c r="Q101" s="150"/>
      <c r="R101" s="150"/>
      <c r="S101" s="150"/>
      <c r="T101" s="151" t="str">
        <f>Beschrieb!C9</f>
        <v>HK 85 Köthen</v>
      </c>
      <c r="U101" s="151"/>
      <c r="V101" s="151"/>
      <c r="W101" s="151"/>
      <c r="X101" s="151"/>
      <c r="Y101" s="151" t="str">
        <f>Beschrieb!C19</f>
        <v>K.-H. Schmid</v>
      </c>
      <c r="Z101" s="151"/>
      <c r="AA101" s="151"/>
      <c r="AB101" s="151"/>
      <c r="AC101" s="151"/>
      <c r="AD101" s="47"/>
      <c r="AE101" s="152">
        <v>23</v>
      </c>
      <c r="AF101" s="152"/>
      <c r="AG101" s="45" t="s">
        <v>83</v>
      </c>
      <c r="AH101" s="153">
        <v>17</v>
      </c>
      <c r="AI101" s="153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1.25" customHeight="1">
      <c r="A102" s="46">
        <v>48</v>
      </c>
      <c r="B102" s="148"/>
      <c r="C102" s="148"/>
      <c r="D102" s="149">
        <v>6</v>
      </c>
      <c r="E102" s="149"/>
      <c r="F102" s="150" t="str">
        <f>Beschrieb!L8</f>
        <v>BSG Wilhelmsburg-H.</v>
      </c>
      <c r="G102" s="150"/>
      <c r="H102" s="150"/>
      <c r="I102" s="150"/>
      <c r="J102" s="150"/>
      <c r="K102" s="150"/>
      <c r="L102" s="150"/>
      <c r="M102" s="43" t="s">
        <v>83</v>
      </c>
      <c r="N102" s="150" t="str">
        <f>Beschrieb!L9</f>
        <v>TV Bischofsheim</v>
      </c>
      <c r="O102" s="150"/>
      <c r="P102" s="150"/>
      <c r="Q102" s="150"/>
      <c r="R102" s="150"/>
      <c r="S102" s="150"/>
      <c r="T102" s="151" t="str">
        <f>Beschrieb!C10</f>
        <v>VSV Kemnath</v>
      </c>
      <c r="U102" s="151"/>
      <c r="V102" s="151"/>
      <c r="W102" s="151"/>
      <c r="X102" s="151"/>
      <c r="Y102" s="151" t="str">
        <f>Beschrieb!G14</f>
        <v>Angelik Schmid</v>
      </c>
      <c r="Z102" s="151"/>
      <c r="AA102" s="151"/>
      <c r="AB102" s="151"/>
      <c r="AC102" s="151"/>
      <c r="AD102" s="47"/>
      <c r="AE102" s="152">
        <v>17</v>
      </c>
      <c r="AF102" s="152"/>
      <c r="AG102" s="45" t="s">
        <v>83</v>
      </c>
      <c r="AH102" s="153">
        <v>18</v>
      </c>
      <c r="AI102" s="153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1.25" customHeight="1">
      <c r="A103" s="46">
        <v>49</v>
      </c>
      <c r="B103" s="148"/>
      <c r="C103" s="148"/>
      <c r="D103" s="149">
        <v>7</v>
      </c>
      <c r="E103" s="149"/>
      <c r="F103" s="150" t="str">
        <f>Beschrieb!L7</f>
        <v>BRSG Kyffhäuser</v>
      </c>
      <c r="G103" s="150"/>
      <c r="H103" s="150"/>
      <c r="I103" s="150"/>
      <c r="J103" s="150"/>
      <c r="K103" s="150"/>
      <c r="L103" s="150"/>
      <c r="M103" s="43" t="s">
        <v>83</v>
      </c>
      <c r="N103" s="150" t="str">
        <f>Beschrieb!L10</f>
        <v>BSSV Köthen</v>
      </c>
      <c r="O103" s="150"/>
      <c r="P103" s="150"/>
      <c r="Q103" s="150"/>
      <c r="R103" s="150"/>
      <c r="S103" s="150"/>
      <c r="T103" s="151" t="str">
        <f>Beschrieb!C11</f>
        <v>VRB Brakel</v>
      </c>
      <c r="U103" s="151"/>
      <c r="V103" s="151"/>
      <c r="W103" s="151"/>
      <c r="X103" s="151"/>
      <c r="Y103" s="151" t="str">
        <f>Beschrieb!G15</f>
        <v>Helga Plötz</v>
      </c>
      <c r="Z103" s="151"/>
      <c r="AA103" s="151"/>
      <c r="AB103" s="151"/>
      <c r="AC103" s="151"/>
      <c r="AD103" s="47"/>
      <c r="AE103" s="152">
        <v>20</v>
      </c>
      <c r="AF103" s="152"/>
      <c r="AG103" s="45" t="s">
        <v>83</v>
      </c>
      <c r="AH103" s="153">
        <v>17</v>
      </c>
      <c r="AI103" s="15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3.75" customHeight="1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1.25" customHeight="1">
      <c r="A105" s="42">
        <v>50</v>
      </c>
      <c r="B105" s="148" t="s">
        <v>129</v>
      </c>
      <c r="C105" s="148"/>
      <c r="D105" s="149">
        <v>1</v>
      </c>
      <c r="E105" s="149"/>
      <c r="F105" s="150" t="str">
        <f>Beschrieb!I8</f>
        <v>BSG Langenhagen</v>
      </c>
      <c r="G105" s="150"/>
      <c r="H105" s="150"/>
      <c r="I105" s="150"/>
      <c r="J105" s="150"/>
      <c r="K105" s="150"/>
      <c r="L105" s="150"/>
      <c r="M105" s="43" t="s">
        <v>83</v>
      </c>
      <c r="N105" s="150" t="str">
        <f>Beschrieb!I9</f>
        <v>BRSG Bürstadt</v>
      </c>
      <c r="O105" s="150"/>
      <c r="P105" s="150"/>
      <c r="Q105" s="150"/>
      <c r="R105" s="150"/>
      <c r="S105" s="150"/>
      <c r="T105" s="151" t="str">
        <f>Beschrieb!C12</f>
        <v>BVRS Cham</v>
      </c>
      <c r="U105" s="151"/>
      <c r="V105" s="151"/>
      <c r="W105" s="151"/>
      <c r="X105" s="151"/>
      <c r="Y105" s="151" t="str">
        <f>Beschrieb!C18</f>
        <v>Frank Reimann</v>
      </c>
      <c r="Z105" s="151"/>
      <c r="AA105" s="151"/>
      <c r="AB105" s="151"/>
      <c r="AC105" s="151"/>
      <c r="AD105" s="44"/>
      <c r="AE105" s="152">
        <v>22</v>
      </c>
      <c r="AF105" s="152"/>
      <c r="AG105" s="45" t="s">
        <v>83</v>
      </c>
      <c r="AH105" s="153">
        <v>18</v>
      </c>
      <c r="AI105" s="153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1.25" customHeight="1">
      <c r="A106" s="46">
        <v>51</v>
      </c>
      <c r="B106" s="148"/>
      <c r="C106" s="148"/>
      <c r="D106" s="149">
        <v>2</v>
      </c>
      <c r="E106" s="149"/>
      <c r="F106" s="150" t="str">
        <f>Beschrieb!I10</f>
        <v>BRS Rudolstadt</v>
      </c>
      <c r="G106" s="150"/>
      <c r="H106" s="150"/>
      <c r="I106" s="150"/>
      <c r="J106" s="150"/>
      <c r="K106" s="150"/>
      <c r="L106" s="150"/>
      <c r="M106" s="43" t="s">
        <v>83</v>
      </c>
      <c r="N106" s="150" t="str">
        <f>Beschrieb!I11</f>
        <v>BSA Gnarrenburg</v>
      </c>
      <c r="O106" s="150"/>
      <c r="P106" s="150"/>
      <c r="Q106" s="150"/>
      <c r="R106" s="150"/>
      <c r="S106" s="150"/>
      <c r="T106" s="151" t="str">
        <f>Beschrieb!E7</f>
        <v>BVS Tempelhof-Schö.</v>
      </c>
      <c r="U106" s="151"/>
      <c r="V106" s="151"/>
      <c r="W106" s="151"/>
      <c r="X106" s="151"/>
      <c r="Y106" s="151" t="str">
        <f>Beschrieb!C19</f>
        <v>K.-H. Schmid</v>
      </c>
      <c r="Z106" s="151"/>
      <c r="AA106" s="151"/>
      <c r="AB106" s="151"/>
      <c r="AC106" s="151"/>
      <c r="AD106" s="47"/>
      <c r="AE106" s="152">
        <v>21</v>
      </c>
      <c r="AF106" s="152"/>
      <c r="AG106" s="45" t="s">
        <v>83</v>
      </c>
      <c r="AH106" s="153">
        <v>19</v>
      </c>
      <c r="AI106" s="153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1.25" customHeight="1">
      <c r="A107" s="46">
        <v>52</v>
      </c>
      <c r="B107" s="148"/>
      <c r="C107" s="148"/>
      <c r="D107" s="149">
        <v>3</v>
      </c>
      <c r="E107" s="149"/>
      <c r="F107" s="150" t="str">
        <f>Beschrieb!I12</f>
        <v>Reha SG Itzehoe</v>
      </c>
      <c r="G107" s="150"/>
      <c r="H107" s="150"/>
      <c r="I107" s="150"/>
      <c r="J107" s="150"/>
      <c r="K107" s="150"/>
      <c r="L107" s="150"/>
      <c r="M107" s="43" t="s">
        <v>83</v>
      </c>
      <c r="N107" s="150" t="str">
        <f>Beschrieb!L7</f>
        <v>BRSG Kyffhäuser</v>
      </c>
      <c r="O107" s="150"/>
      <c r="P107" s="150"/>
      <c r="Q107" s="150"/>
      <c r="R107" s="150"/>
      <c r="S107" s="150"/>
      <c r="T107" s="151" t="str">
        <f>Beschrieb!E8</f>
        <v>BSC Kelsterbach</v>
      </c>
      <c r="U107" s="151"/>
      <c r="V107" s="151"/>
      <c r="W107" s="151"/>
      <c r="X107" s="151"/>
      <c r="Y107" s="151" t="str">
        <f>Beschrieb!G14</f>
        <v>Angelik Schmid</v>
      </c>
      <c r="Z107" s="151"/>
      <c r="AA107" s="151"/>
      <c r="AB107" s="151"/>
      <c r="AC107" s="151"/>
      <c r="AD107" s="47"/>
      <c r="AE107" s="152">
        <v>21</v>
      </c>
      <c r="AF107" s="152"/>
      <c r="AG107" s="45" t="s">
        <v>83</v>
      </c>
      <c r="AH107" s="153">
        <v>20</v>
      </c>
      <c r="AI107" s="153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1.25" customHeight="1">
      <c r="A108" s="46">
        <v>53</v>
      </c>
      <c r="B108" s="148"/>
      <c r="C108" s="148"/>
      <c r="D108" s="149">
        <v>4</v>
      </c>
      <c r="E108" s="149"/>
      <c r="F108" s="150" t="str">
        <f>Beschrieb!I13</f>
        <v>BSC Kelksterbach</v>
      </c>
      <c r="G108" s="150"/>
      <c r="H108" s="150"/>
      <c r="I108" s="150"/>
      <c r="J108" s="150"/>
      <c r="K108" s="150"/>
      <c r="L108" s="150"/>
      <c r="M108" s="43" t="s">
        <v>83</v>
      </c>
      <c r="N108" s="150" t="str">
        <f>Beschrieb!L11</f>
        <v>SV Aerobic-Arnstadt</v>
      </c>
      <c r="O108" s="150"/>
      <c r="P108" s="150"/>
      <c r="Q108" s="150"/>
      <c r="R108" s="150"/>
      <c r="S108" s="150"/>
      <c r="T108" s="151" t="str">
        <f>Beschrieb!E9</f>
        <v>BSG Langenhaben</v>
      </c>
      <c r="U108" s="151"/>
      <c r="V108" s="151"/>
      <c r="W108" s="151"/>
      <c r="X108" s="151"/>
      <c r="Y108" s="151" t="str">
        <f>Beschrieb!G15</f>
        <v>Helga Plötz</v>
      </c>
      <c r="Z108" s="151"/>
      <c r="AA108" s="151"/>
      <c r="AB108" s="151"/>
      <c r="AC108" s="151"/>
      <c r="AD108" s="47"/>
      <c r="AE108" s="152">
        <v>20</v>
      </c>
      <c r="AF108" s="152"/>
      <c r="AG108" s="45" t="s">
        <v>83</v>
      </c>
      <c r="AH108" s="153">
        <v>20</v>
      </c>
      <c r="AI108" s="153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1.25" customHeight="1">
      <c r="A109" s="46">
        <v>54</v>
      </c>
      <c r="B109" s="148"/>
      <c r="C109" s="148"/>
      <c r="D109" s="149">
        <v>5</v>
      </c>
      <c r="E109" s="149"/>
      <c r="F109" s="150" t="str">
        <f>Beschrieb!L8</f>
        <v>BSG Wilhelmsburg-H.</v>
      </c>
      <c r="G109" s="150"/>
      <c r="H109" s="150"/>
      <c r="I109" s="150"/>
      <c r="J109" s="150"/>
      <c r="K109" s="150"/>
      <c r="L109" s="150"/>
      <c r="M109" s="43" t="s">
        <v>83</v>
      </c>
      <c r="N109" s="150" t="str">
        <f>Beschrieb!L10</f>
        <v>BSSV Köthen</v>
      </c>
      <c r="O109" s="150"/>
      <c r="P109" s="150"/>
      <c r="Q109" s="150"/>
      <c r="R109" s="150"/>
      <c r="S109" s="150"/>
      <c r="T109" s="151" t="str">
        <f>Beschrieb!E10</f>
        <v>SV Aerobic Arnstadt</v>
      </c>
      <c r="U109" s="151"/>
      <c r="V109" s="151"/>
      <c r="W109" s="151"/>
      <c r="X109" s="151"/>
      <c r="Y109" s="151" t="str">
        <f>Beschrieb!G16</f>
        <v>Günter Falkenstern</v>
      </c>
      <c r="Z109" s="151"/>
      <c r="AA109" s="151"/>
      <c r="AB109" s="151"/>
      <c r="AC109" s="151"/>
      <c r="AD109" s="47"/>
      <c r="AE109" s="152">
        <v>17</v>
      </c>
      <c r="AF109" s="152"/>
      <c r="AG109" s="45" t="s">
        <v>83</v>
      </c>
      <c r="AH109" s="153">
        <v>19</v>
      </c>
      <c r="AI109" s="153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1.25" customHeight="1">
      <c r="A110" s="46">
        <v>55</v>
      </c>
      <c r="B110" s="148"/>
      <c r="C110" s="148"/>
      <c r="D110" s="149">
        <v>6</v>
      </c>
      <c r="E110" s="149"/>
      <c r="F110" s="150" t="str">
        <f>Beschrieb!L9</f>
        <v>TV Bischofsheim</v>
      </c>
      <c r="G110" s="150"/>
      <c r="H110" s="150"/>
      <c r="I110" s="150"/>
      <c r="J110" s="150"/>
      <c r="K110" s="150"/>
      <c r="L110" s="150"/>
      <c r="M110" s="43" t="s">
        <v>83</v>
      </c>
      <c r="N110" s="150" t="str">
        <f>Beschrieb!L13</f>
        <v>frei</v>
      </c>
      <c r="O110" s="150"/>
      <c r="P110" s="150"/>
      <c r="Q110" s="150"/>
      <c r="R110" s="150"/>
      <c r="S110" s="150"/>
      <c r="T110" s="151" t="str">
        <f>Beschrieb!E11</f>
        <v>VSG Stadthagen</v>
      </c>
      <c r="U110" s="151"/>
      <c r="V110" s="151"/>
      <c r="W110" s="151"/>
      <c r="X110" s="151"/>
      <c r="Y110" s="151" t="str">
        <f>Beschrieb!G17</f>
        <v>Günter Herbolsheimer</v>
      </c>
      <c r="Z110" s="151"/>
      <c r="AA110" s="151"/>
      <c r="AB110" s="151"/>
      <c r="AC110" s="151"/>
      <c r="AD110" s="47"/>
      <c r="AE110" s="152"/>
      <c r="AF110" s="152"/>
      <c r="AG110" s="45" t="s">
        <v>83</v>
      </c>
      <c r="AH110" s="153"/>
      <c r="AI110" s="153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1.25" customHeight="1">
      <c r="A111" s="46">
        <v>56</v>
      </c>
      <c r="B111" s="148"/>
      <c r="C111" s="148"/>
      <c r="D111" s="149">
        <v>7</v>
      </c>
      <c r="E111" s="149"/>
      <c r="F111" s="150" t="s">
        <v>26</v>
      </c>
      <c r="G111" s="150"/>
      <c r="H111" s="150"/>
      <c r="I111" s="150"/>
      <c r="J111" s="150"/>
      <c r="K111" s="150"/>
      <c r="L111" s="150"/>
      <c r="M111" s="43" t="s">
        <v>83</v>
      </c>
      <c r="N111" s="150"/>
      <c r="O111" s="150"/>
      <c r="P111" s="150"/>
      <c r="Q111" s="150"/>
      <c r="R111" s="150"/>
      <c r="S111" s="150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47"/>
      <c r="AE111" s="152"/>
      <c r="AF111" s="152"/>
      <c r="AG111" s="45" t="s">
        <v>83</v>
      </c>
      <c r="AH111" s="153"/>
      <c r="AI111" s="153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3.75" customHeight="1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1.25" customHeight="1">
      <c r="A113" s="42">
        <v>57</v>
      </c>
      <c r="B113" s="148" t="s">
        <v>130</v>
      </c>
      <c r="C113" s="148"/>
      <c r="D113" s="149">
        <v>1</v>
      </c>
      <c r="E113" s="149"/>
      <c r="F113" s="150" t="str">
        <f>Beschrieb!I9</f>
        <v>BRSG Bürstadt</v>
      </c>
      <c r="G113" s="150"/>
      <c r="H113" s="150"/>
      <c r="I113" s="150"/>
      <c r="J113" s="150"/>
      <c r="K113" s="150"/>
      <c r="L113" s="150"/>
      <c r="M113" s="43"/>
      <c r="N113" s="150" t="str">
        <f>Beschrieb!I11</f>
        <v>BSA Gnarrenburg</v>
      </c>
      <c r="O113" s="150"/>
      <c r="P113" s="150"/>
      <c r="Q113" s="150"/>
      <c r="R113" s="150"/>
      <c r="S113" s="150"/>
      <c r="T113" s="151" t="str">
        <f>Beschrieb!E12</f>
        <v>SGR Rendsburg</v>
      </c>
      <c r="U113" s="151"/>
      <c r="V113" s="151"/>
      <c r="W113" s="151"/>
      <c r="X113" s="151"/>
      <c r="Y113" s="151" t="str">
        <f>Beschrieb!G14</f>
        <v>Angelik Schmid</v>
      </c>
      <c r="Z113" s="151"/>
      <c r="AA113" s="151"/>
      <c r="AB113" s="151"/>
      <c r="AC113" s="151"/>
      <c r="AD113" s="44"/>
      <c r="AE113" s="152">
        <v>20</v>
      </c>
      <c r="AF113" s="152"/>
      <c r="AG113" s="45" t="s">
        <v>83</v>
      </c>
      <c r="AH113" s="153">
        <v>15</v>
      </c>
      <c r="AI113" s="15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1.25" customHeight="1">
      <c r="A114" s="46">
        <v>58</v>
      </c>
      <c r="B114" s="148"/>
      <c r="C114" s="148"/>
      <c r="D114" s="149">
        <v>2</v>
      </c>
      <c r="E114" s="149"/>
      <c r="F114" s="150" t="str">
        <f>Beschrieb!I10</f>
        <v>BRS Rudolstadt</v>
      </c>
      <c r="G114" s="150"/>
      <c r="H114" s="150"/>
      <c r="I114" s="150"/>
      <c r="J114" s="150"/>
      <c r="K114" s="150"/>
      <c r="L114" s="150"/>
      <c r="M114" s="43"/>
      <c r="N114" s="150" t="str">
        <f>Beschrieb!I12</f>
        <v>Reha SG Itzehoe</v>
      </c>
      <c r="O114" s="150"/>
      <c r="P114" s="150"/>
      <c r="Q114" s="150"/>
      <c r="R114" s="150"/>
      <c r="S114" s="150"/>
      <c r="T114" s="151" t="str">
        <f>Beschrieb!G7</f>
        <v>1.SC Gießen-Sachsenhausen</v>
      </c>
      <c r="U114" s="151"/>
      <c r="V114" s="151"/>
      <c r="W114" s="151"/>
      <c r="X114" s="151"/>
      <c r="Y114" s="151" t="str">
        <f>Beschrieb!G15</f>
        <v>Helga Plötz</v>
      </c>
      <c r="Z114" s="151"/>
      <c r="AA114" s="151"/>
      <c r="AB114" s="151"/>
      <c r="AC114" s="151"/>
      <c r="AD114" s="47"/>
      <c r="AE114" s="152">
        <v>21</v>
      </c>
      <c r="AF114" s="152"/>
      <c r="AG114" s="45" t="s">
        <v>83</v>
      </c>
      <c r="AH114" s="153">
        <v>20</v>
      </c>
      <c r="AI114" s="153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1.25" customHeight="1">
      <c r="A115" s="46">
        <v>59</v>
      </c>
      <c r="B115" s="148"/>
      <c r="C115" s="148"/>
      <c r="D115" s="149">
        <v>3</v>
      </c>
      <c r="E115" s="149"/>
      <c r="F115" s="150" t="str">
        <f>Beschrieb!L9</f>
        <v>TV Bischofsheim</v>
      </c>
      <c r="G115" s="150"/>
      <c r="H115" s="150"/>
      <c r="I115" s="150"/>
      <c r="J115" s="150"/>
      <c r="K115" s="150"/>
      <c r="L115" s="150"/>
      <c r="M115" s="43"/>
      <c r="N115" s="150" t="str">
        <f>Beschrieb!L10</f>
        <v>BSSV Köthen</v>
      </c>
      <c r="O115" s="150"/>
      <c r="P115" s="150"/>
      <c r="Q115" s="150"/>
      <c r="R115" s="150"/>
      <c r="S115" s="150"/>
      <c r="T115" s="151" t="str">
        <f>Beschrieb!G8</f>
        <v>BRSG Kyffhäuser</v>
      </c>
      <c r="U115" s="151"/>
      <c r="V115" s="151"/>
      <c r="W115" s="151"/>
      <c r="X115" s="151"/>
      <c r="Y115" s="151" t="str">
        <f>Beschrieb!G16</f>
        <v>Günter Falkenstern</v>
      </c>
      <c r="Z115" s="151"/>
      <c r="AA115" s="151"/>
      <c r="AB115" s="151"/>
      <c r="AC115" s="151"/>
      <c r="AD115" s="47"/>
      <c r="AE115" s="152">
        <v>19</v>
      </c>
      <c r="AF115" s="152"/>
      <c r="AG115" s="45" t="s">
        <v>83</v>
      </c>
      <c r="AH115" s="153">
        <v>21</v>
      </c>
      <c r="AI115" s="153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1.25" customHeight="1">
      <c r="A116" s="46">
        <v>60</v>
      </c>
      <c r="B116" s="148"/>
      <c r="C116" s="148"/>
      <c r="D116" s="149">
        <v>4</v>
      </c>
      <c r="E116" s="149"/>
      <c r="F116" s="150" t="str">
        <f>Beschrieb!L8</f>
        <v>BSG Wilhelmsburg-H.</v>
      </c>
      <c r="G116" s="150"/>
      <c r="H116" s="150"/>
      <c r="I116" s="150"/>
      <c r="J116" s="150"/>
      <c r="K116" s="150"/>
      <c r="L116" s="150"/>
      <c r="M116" s="43"/>
      <c r="N116" s="150" t="str">
        <f>Beschrieb!L11</f>
        <v>SV Aerobic-Arnstadt</v>
      </c>
      <c r="O116" s="150"/>
      <c r="P116" s="150"/>
      <c r="Q116" s="150"/>
      <c r="R116" s="150"/>
      <c r="S116" s="150"/>
      <c r="T116" s="151" t="str">
        <f>Beschrieb!G9</f>
        <v>BSG Wilhelmsburg-Harburg</v>
      </c>
      <c r="U116" s="151"/>
      <c r="V116" s="151"/>
      <c r="W116" s="151"/>
      <c r="X116" s="151"/>
      <c r="Y116" s="151" t="str">
        <f>Beschrieb!G17</f>
        <v>Günter Herbolsheimer</v>
      </c>
      <c r="Z116" s="151"/>
      <c r="AA116" s="151"/>
      <c r="AB116" s="151"/>
      <c r="AC116" s="151"/>
      <c r="AD116" s="47"/>
      <c r="AE116" s="152">
        <v>18</v>
      </c>
      <c r="AF116" s="152"/>
      <c r="AG116" s="45" t="s">
        <v>83</v>
      </c>
      <c r="AH116" s="153">
        <v>20</v>
      </c>
      <c r="AI116" s="153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1.25" customHeight="1">
      <c r="A117" s="46">
        <v>61</v>
      </c>
      <c r="B117" s="148"/>
      <c r="C117" s="148"/>
      <c r="D117" s="149">
        <v>5</v>
      </c>
      <c r="E117" s="149"/>
      <c r="F117" s="150" t="str">
        <f>Beschrieb!L7</f>
        <v>BRSG Kyffhäuser</v>
      </c>
      <c r="G117" s="150"/>
      <c r="H117" s="150"/>
      <c r="I117" s="150"/>
      <c r="J117" s="150"/>
      <c r="K117" s="150"/>
      <c r="L117" s="150"/>
      <c r="M117" s="43"/>
      <c r="N117" s="150" t="str">
        <f>Beschrieb!L12</f>
        <v>frei</v>
      </c>
      <c r="O117" s="150"/>
      <c r="P117" s="150"/>
      <c r="Q117" s="150"/>
      <c r="R117" s="150"/>
      <c r="S117" s="150"/>
      <c r="T117" s="151" t="str">
        <f>Beschrieb!G10</f>
        <v>BSSV Köthen</v>
      </c>
      <c r="U117" s="151"/>
      <c r="V117" s="151"/>
      <c r="W117" s="151"/>
      <c r="X117" s="151"/>
      <c r="Y117" s="151" t="str">
        <f>Beschrieb!G18</f>
        <v>Nane Busmann</v>
      </c>
      <c r="Z117" s="151"/>
      <c r="AA117" s="151"/>
      <c r="AB117" s="151"/>
      <c r="AC117" s="151"/>
      <c r="AD117" s="47"/>
      <c r="AE117" s="152"/>
      <c r="AF117" s="152"/>
      <c r="AG117" s="45" t="s">
        <v>83</v>
      </c>
      <c r="AH117" s="153"/>
      <c r="AI117" s="153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1.25" customHeight="1">
      <c r="A118" s="46">
        <v>62</v>
      </c>
      <c r="B118" s="148"/>
      <c r="C118" s="148"/>
      <c r="D118" s="149">
        <v>6</v>
      </c>
      <c r="E118" s="149"/>
      <c r="F118" s="150" t="str">
        <f>Beschrieb!I7</f>
        <v>BSV Tempelhof-Schö.</v>
      </c>
      <c r="G118" s="150"/>
      <c r="H118" s="150"/>
      <c r="I118" s="150"/>
      <c r="J118" s="150"/>
      <c r="K118" s="150"/>
      <c r="L118" s="150"/>
      <c r="M118" s="43"/>
      <c r="N118" s="150" t="str">
        <f>Beschrieb!L13</f>
        <v>frei</v>
      </c>
      <c r="O118" s="150"/>
      <c r="P118" s="150"/>
      <c r="Q118" s="150"/>
      <c r="R118" s="150"/>
      <c r="S118" s="150"/>
      <c r="T118" s="151" t="str">
        <f>Beschrieb!G11</f>
        <v>frei</v>
      </c>
      <c r="U118" s="151"/>
      <c r="V118" s="151"/>
      <c r="W118" s="151"/>
      <c r="X118" s="151"/>
      <c r="Y118" s="151" t="str">
        <f>Beschrieb!G19</f>
        <v>Hamburg</v>
      </c>
      <c r="Z118" s="151"/>
      <c r="AA118" s="151"/>
      <c r="AB118" s="151"/>
      <c r="AC118" s="151"/>
      <c r="AD118" s="47"/>
      <c r="AE118" s="152"/>
      <c r="AF118" s="152"/>
      <c r="AG118" s="45" t="s">
        <v>83</v>
      </c>
      <c r="AH118" s="153"/>
      <c r="AI118" s="153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1.25" customHeight="1">
      <c r="A119" s="46">
        <v>63</v>
      </c>
      <c r="B119" s="148"/>
      <c r="C119" s="148"/>
      <c r="D119" s="149">
        <v>7</v>
      </c>
      <c r="E119" s="149"/>
      <c r="F119" s="150" t="s">
        <v>26</v>
      </c>
      <c r="G119" s="150"/>
      <c r="H119" s="150"/>
      <c r="I119" s="150"/>
      <c r="J119" s="150"/>
      <c r="K119" s="150"/>
      <c r="L119" s="150"/>
      <c r="M119" s="43"/>
      <c r="N119" s="150"/>
      <c r="O119" s="150"/>
      <c r="P119" s="150"/>
      <c r="Q119" s="150"/>
      <c r="R119" s="150"/>
      <c r="S119" s="150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47"/>
      <c r="AE119" s="152"/>
      <c r="AF119" s="152"/>
      <c r="AG119" s="45" t="s">
        <v>83</v>
      </c>
      <c r="AH119" s="153"/>
      <c r="AI119" s="153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3.75" customHeight="1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1.25" customHeight="1">
      <c r="A121" s="42">
        <v>64</v>
      </c>
      <c r="B121" s="148" t="s">
        <v>131</v>
      </c>
      <c r="C121" s="148"/>
      <c r="D121" s="149">
        <v>1</v>
      </c>
      <c r="E121" s="149"/>
      <c r="F121" s="150" t="str">
        <f>Beschrieb!I7</f>
        <v>BSV Tempelhof-Schö.</v>
      </c>
      <c r="G121" s="150"/>
      <c r="H121" s="150"/>
      <c r="I121" s="150"/>
      <c r="J121" s="150"/>
      <c r="K121" s="150"/>
      <c r="L121" s="150"/>
      <c r="M121" s="43"/>
      <c r="N121" s="150" t="str">
        <f>Beschrieb!I8</f>
        <v>BSG Langenhagen</v>
      </c>
      <c r="O121" s="150"/>
      <c r="P121" s="150"/>
      <c r="Q121" s="150"/>
      <c r="R121" s="150"/>
      <c r="S121" s="150"/>
      <c r="T121" s="151" t="str">
        <f>Beschrieb!G12</f>
        <v>TV Bischofsheim 2</v>
      </c>
      <c r="U121" s="151"/>
      <c r="V121" s="151"/>
      <c r="W121" s="151"/>
      <c r="X121" s="151"/>
      <c r="Y121" s="151" t="str">
        <f>Beschrieb!G16</f>
        <v>Günter Falkenstern</v>
      </c>
      <c r="Z121" s="151"/>
      <c r="AA121" s="151"/>
      <c r="AB121" s="151"/>
      <c r="AC121" s="151"/>
      <c r="AD121" s="44"/>
      <c r="AE121" s="152">
        <v>17</v>
      </c>
      <c r="AF121" s="152"/>
      <c r="AG121" s="45" t="s">
        <v>83</v>
      </c>
      <c r="AH121" s="153">
        <v>21</v>
      </c>
      <c r="AI121" s="153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1.25" customHeight="1">
      <c r="A122" s="46">
        <v>65</v>
      </c>
      <c r="B122" s="148"/>
      <c r="C122" s="148"/>
      <c r="D122" s="149">
        <v>2</v>
      </c>
      <c r="E122" s="149"/>
      <c r="F122" s="150" t="str">
        <f>Beschrieb!I13</f>
        <v>BSC Kelksterbach</v>
      </c>
      <c r="G122" s="150"/>
      <c r="H122" s="150"/>
      <c r="I122" s="150"/>
      <c r="J122" s="150"/>
      <c r="K122" s="150"/>
      <c r="L122" s="150"/>
      <c r="M122" s="43"/>
      <c r="N122" s="150" t="str">
        <f>Beschrieb!L12</f>
        <v>frei</v>
      </c>
      <c r="O122" s="150"/>
      <c r="P122" s="150"/>
      <c r="Q122" s="150"/>
      <c r="R122" s="150"/>
      <c r="S122" s="150"/>
      <c r="T122" s="151" t="str">
        <f>Beschrieb!C7</f>
        <v>V Bischofsheim 1</v>
      </c>
      <c r="U122" s="151"/>
      <c r="V122" s="151"/>
      <c r="W122" s="151"/>
      <c r="X122" s="151"/>
      <c r="Y122" s="151" t="str">
        <f>Beschrieb!G17</f>
        <v>Günter Herbolsheimer</v>
      </c>
      <c r="Z122" s="151"/>
      <c r="AA122" s="151"/>
      <c r="AB122" s="151"/>
      <c r="AC122" s="151"/>
      <c r="AD122" s="47"/>
      <c r="AE122" s="152"/>
      <c r="AF122" s="152"/>
      <c r="AG122" s="45" t="s">
        <v>83</v>
      </c>
      <c r="AH122" s="153"/>
      <c r="AI122" s="153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1.25" customHeight="1">
      <c r="A123" s="46">
        <v>66</v>
      </c>
      <c r="B123" s="148"/>
      <c r="C123" s="148"/>
      <c r="D123" s="149">
        <v>3</v>
      </c>
      <c r="E123" s="149"/>
      <c r="F123" s="150" t="s">
        <v>26</v>
      </c>
      <c r="G123" s="150"/>
      <c r="H123" s="150"/>
      <c r="I123" s="150"/>
      <c r="J123" s="150"/>
      <c r="K123" s="150"/>
      <c r="L123" s="150"/>
      <c r="M123" s="43"/>
      <c r="N123" s="150"/>
      <c r="O123" s="150"/>
      <c r="P123" s="150"/>
      <c r="Q123" s="150"/>
      <c r="R123" s="150"/>
      <c r="S123" s="150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47"/>
      <c r="AE123" s="152"/>
      <c r="AF123" s="152"/>
      <c r="AG123" s="45" t="s">
        <v>83</v>
      </c>
      <c r="AH123" s="153"/>
      <c r="AI123" s="15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1.25" customHeight="1">
      <c r="A124" s="46">
        <v>67</v>
      </c>
      <c r="B124" s="148"/>
      <c r="C124" s="148"/>
      <c r="D124" s="149">
        <v>4</v>
      </c>
      <c r="E124" s="149"/>
      <c r="F124" s="150" t="s">
        <v>26</v>
      </c>
      <c r="G124" s="150"/>
      <c r="H124" s="150"/>
      <c r="I124" s="150"/>
      <c r="J124" s="150"/>
      <c r="K124" s="150"/>
      <c r="L124" s="150"/>
      <c r="M124" s="43"/>
      <c r="N124" s="150"/>
      <c r="O124" s="150"/>
      <c r="P124" s="150"/>
      <c r="Q124" s="150"/>
      <c r="R124" s="150"/>
      <c r="S124" s="150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47"/>
      <c r="AE124" s="152"/>
      <c r="AF124" s="152"/>
      <c r="AG124" s="45" t="s">
        <v>83</v>
      </c>
      <c r="AH124" s="153"/>
      <c r="AI124" s="153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1.25" customHeight="1">
      <c r="A125" s="46">
        <v>68</v>
      </c>
      <c r="B125" s="148"/>
      <c r="C125" s="148"/>
      <c r="D125" s="149">
        <v>5</v>
      </c>
      <c r="E125" s="149"/>
      <c r="F125" s="150" t="s">
        <v>26</v>
      </c>
      <c r="G125" s="150"/>
      <c r="H125" s="150"/>
      <c r="I125" s="150"/>
      <c r="J125" s="150"/>
      <c r="K125" s="150"/>
      <c r="L125" s="150"/>
      <c r="M125" s="43"/>
      <c r="N125" s="150"/>
      <c r="O125" s="150"/>
      <c r="P125" s="150"/>
      <c r="Q125" s="150"/>
      <c r="R125" s="150"/>
      <c r="S125" s="150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47"/>
      <c r="AE125" s="152"/>
      <c r="AF125" s="152"/>
      <c r="AG125" s="45" t="s">
        <v>83</v>
      </c>
      <c r="AH125" s="153"/>
      <c r="AI125" s="153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1.25" customHeight="1">
      <c r="A126" s="46">
        <v>69</v>
      </c>
      <c r="B126" s="148"/>
      <c r="C126" s="148"/>
      <c r="D126" s="149">
        <v>6</v>
      </c>
      <c r="E126" s="149"/>
      <c r="F126" s="150" t="s">
        <v>26</v>
      </c>
      <c r="G126" s="150"/>
      <c r="H126" s="150"/>
      <c r="I126" s="150"/>
      <c r="J126" s="150"/>
      <c r="K126" s="150"/>
      <c r="L126" s="150"/>
      <c r="M126" s="43"/>
      <c r="N126" s="150"/>
      <c r="O126" s="150"/>
      <c r="P126" s="150"/>
      <c r="Q126" s="150"/>
      <c r="R126" s="150"/>
      <c r="S126" s="150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47"/>
      <c r="AE126" s="152"/>
      <c r="AF126" s="152"/>
      <c r="AG126" s="45" t="s">
        <v>83</v>
      </c>
      <c r="AH126" s="153"/>
      <c r="AI126" s="153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1.25" customHeight="1">
      <c r="A127" s="46">
        <v>70</v>
      </c>
      <c r="B127" s="148"/>
      <c r="C127" s="148"/>
      <c r="D127" s="149">
        <v>7</v>
      </c>
      <c r="E127" s="149"/>
      <c r="F127" s="150" t="s">
        <v>26</v>
      </c>
      <c r="G127" s="150"/>
      <c r="H127" s="150"/>
      <c r="I127" s="150"/>
      <c r="J127" s="150"/>
      <c r="K127" s="150"/>
      <c r="L127" s="150"/>
      <c r="M127" s="43"/>
      <c r="N127" s="150"/>
      <c r="O127" s="150"/>
      <c r="P127" s="150"/>
      <c r="Q127" s="150"/>
      <c r="R127" s="150"/>
      <c r="S127" s="150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47"/>
      <c r="AE127" s="152"/>
      <c r="AF127" s="152"/>
      <c r="AG127" s="45" t="s">
        <v>83</v>
      </c>
      <c r="AH127" s="153"/>
      <c r="AI127" s="153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3.75" customHeight="1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3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35" ht="3.75" customHeight="1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</row>
  </sheetData>
  <sheetProtection selectLockedCells="1" selectUnlockedCells="1"/>
  <mergeCells count="762">
    <mergeCell ref="A128:AI128"/>
    <mergeCell ref="A145:AI145"/>
    <mergeCell ref="AH126:AI126"/>
    <mergeCell ref="D127:E127"/>
    <mergeCell ref="F127:L127"/>
    <mergeCell ref="N127:S127"/>
    <mergeCell ref="T127:X127"/>
    <mergeCell ref="Y127:AC127"/>
    <mergeCell ref="AE127:AF127"/>
    <mergeCell ref="AH127:AI127"/>
    <mergeCell ref="D126:E126"/>
    <mergeCell ref="F126:L126"/>
    <mergeCell ref="N126:S126"/>
    <mergeCell ref="T126:X126"/>
    <mergeCell ref="Y126:AC126"/>
    <mergeCell ref="AE126:AF126"/>
    <mergeCell ref="AH124:AI124"/>
    <mergeCell ref="D125:E125"/>
    <mergeCell ref="F125:L125"/>
    <mergeCell ref="N125:S125"/>
    <mergeCell ref="T125:X125"/>
    <mergeCell ref="Y125:AC125"/>
    <mergeCell ref="AE125:AF125"/>
    <mergeCell ref="AH125:AI125"/>
    <mergeCell ref="D124:E124"/>
    <mergeCell ref="F124:L124"/>
    <mergeCell ref="N124:S124"/>
    <mergeCell ref="T124:X124"/>
    <mergeCell ref="Y124:AC124"/>
    <mergeCell ref="AE124:AF124"/>
    <mergeCell ref="AH122:AI122"/>
    <mergeCell ref="D123:E123"/>
    <mergeCell ref="F123:L123"/>
    <mergeCell ref="N123:S123"/>
    <mergeCell ref="T123:X123"/>
    <mergeCell ref="Y123:AC123"/>
    <mergeCell ref="AE123:AF123"/>
    <mergeCell ref="AH123:AI123"/>
    <mergeCell ref="D122:E122"/>
    <mergeCell ref="F122:L122"/>
    <mergeCell ref="N122:S122"/>
    <mergeCell ref="T122:X122"/>
    <mergeCell ref="Y122:AC122"/>
    <mergeCell ref="AE122:AF122"/>
    <mergeCell ref="AH119:AI119"/>
    <mergeCell ref="A120:AI120"/>
    <mergeCell ref="B121:C127"/>
    <mergeCell ref="D121:E121"/>
    <mergeCell ref="F121:L121"/>
    <mergeCell ref="N121:S121"/>
    <mergeCell ref="T121:X121"/>
    <mergeCell ref="Y121:AC121"/>
    <mergeCell ref="AE121:AF121"/>
    <mergeCell ref="AH121:AI121"/>
    <mergeCell ref="D119:E119"/>
    <mergeCell ref="F119:L119"/>
    <mergeCell ref="N119:S119"/>
    <mergeCell ref="T119:X119"/>
    <mergeCell ref="Y119:AC119"/>
    <mergeCell ref="AE119:AF119"/>
    <mergeCell ref="AH117:AI117"/>
    <mergeCell ref="D118:E118"/>
    <mergeCell ref="F118:L118"/>
    <mergeCell ref="N118:S118"/>
    <mergeCell ref="T118:X118"/>
    <mergeCell ref="Y118:AC118"/>
    <mergeCell ref="AE118:AF118"/>
    <mergeCell ref="AH118:AI118"/>
    <mergeCell ref="D117:E117"/>
    <mergeCell ref="F117:L117"/>
    <mergeCell ref="N117:S117"/>
    <mergeCell ref="T117:X117"/>
    <mergeCell ref="Y117:AC117"/>
    <mergeCell ref="AE117:AF117"/>
    <mergeCell ref="AH115:AI115"/>
    <mergeCell ref="D116:E116"/>
    <mergeCell ref="F116:L116"/>
    <mergeCell ref="N116:S116"/>
    <mergeCell ref="T116:X116"/>
    <mergeCell ref="Y116:AC116"/>
    <mergeCell ref="AE116:AF116"/>
    <mergeCell ref="AH116:AI116"/>
    <mergeCell ref="D115:E115"/>
    <mergeCell ref="F115:L115"/>
    <mergeCell ref="N115:S115"/>
    <mergeCell ref="T115:X115"/>
    <mergeCell ref="Y115:AC115"/>
    <mergeCell ref="AE115:AF115"/>
    <mergeCell ref="F114:L114"/>
    <mergeCell ref="N114:S114"/>
    <mergeCell ref="T114:X114"/>
    <mergeCell ref="Y114:AC114"/>
    <mergeCell ref="AE114:AF114"/>
    <mergeCell ref="AH114:AI114"/>
    <mergeCell ref="A112:AI112"/>
    <mergeCell ref="B113:C119"/>
    <mergeCell ref="D113:E113"/>
    <mergeCell ref="F113:L113"/>
    <mergeCell ref="N113:S113"/>
    <mergeCell ref="T113:X113"/>
    <mergeCell ref="Y113:AC113"/>
    <mergeCell ref="AE113:AF113"/>
    <mergeCell ref="AH113:AI113"/>
    <mergeCell ref="D114:E114"/>
    <mergeCell ref="AH110:AI110"/>
    <mergeCell ref="D111:E111"/>
    <mergeCell ref="F111:L111"/>
    <mergeCell ref="N111:S111"/>
    <mergeCell ref="T111:X111"/>
    <mergeCell ref="Y111:AC111"/>
    <mergeCell ref="AE111:AF111"/>
    <mergeCell ref="AH111:AI111"/>
    <mergeCell ref="D110:E110"/>
    <mergeCell ref="F110:L110"/>
    <mergeCell ref="N110:S110"/>
    <mergeCell ref="T110:X110"/>
    <mergeCell ref="Y110:AC110"/>
    <mergeCell ref="AE110:AF110"/>
    <mergeCell ref="AH108:AI108"/>
    <mergeCell ref="D109:E109"/>
    <mergeCell ref="F109:L109"/>
    <mergeCell ref="N109:S109"/>
    <mergeCell ref="T109:X109"/>
    <mergeCell ref="Y109:AC109"/>
    <mergeCell ref="AE109:AF109"/>
    <mergeCell ref="AH109:AI109"/>
    <mergeCell ref="D108:E108"/>
    <mergeCell ref="F108:L108"/>
    <mergeCell ref="N108:S108"/>
    <mergeCell ref="T108:X108"/>
    <mergeCell ref="Y108:AC108"/>
    <mergeCell ref="AE108:AF108"/>
    <mergeCell ref="AH106:AI106"/>
    <mergeCell ref="D107:E107"/>
    <mergeCell ref="F107:L107"/>
    <mergeCell ref="N107:S107"/>
    <mergeCell ref="T107:X107"/>
    <mergeCell ref="Y107:AC107"/>
    <mergeCell ref="AE107:AF107"/>
    <mergeCell ref="AH107:AI107"/>
    <mergeCell ref="D106:E106"/>
    <mergeCell ref="F106:L106"/>
    <mergeCell ref="N106:S106"/>
    <mergeCell ref="T106:X106"/>
    <mergeCell ref="Y106:AC106"/>
    <mergeCell ref="AE106:AF106"/>
    <mergeCell ref="AH103:AI103"/>
    <mergeCell ref="A104:AI104"/>
    <mergeCell ref="B105:C111"/>
    <mergeCell ref="D105:E105"/>
    <mergeCell ref="F105:L105"/>
    <mergeCell ref="N105:S105"/>
    <mergeCell ref="T105:X105"/>
    <mergeCell ref="Y105:AC105"/>
    <mergeCell ref="AE105:AF105"/>
    <mergeCell ref="AH105:AI105"/>
    <mergeCell ref="D103:E103"/>
    <mergeCell ref="F103:L103"/>
    <mergeCell ref="N103:S103"/>
    <mergeCell ref="T103:X103"/>
    <mergeCell ref="Y103:AC103"/>
    <mergeCell ref="AE103:AF103"/>
    <mergeCell ref="AH101:AI101"/>
    <mergeCell ref="D102:E102"/>
    <mergeCell ref="F102:L102"/>
    <mergeCell ref="N102:S102"/>
    <mergeCell ref="T102:X102"/>
    <mergeCell ref="Y102:AC102"/>
    <mergeCell ref="AE102:AF102"/>
    <mergeCell ref="AH102:AI102"/>
    <mergeCell ref="D101:E101"/>
    <mergeCell ref="F101:L101"/>
    <mergeCell ref="N101:S101"/>
    <mergeCell ref="T101:X101"/>
    <mergeCell ref="Y101:AC101"/>
    <mergeCell ref="AE101:AF101"/>
    <mergeCell ref="AH99:AI99"/>
    <mergeCell ref="D100:E100"/>
    <mergeCell ref="F100:L100"/>
    <mergeCell ref="N100:S100"/>
    <mergeCell ref="T100:X100"/>
    <mergeCell ref="Y100:AC100"/>
    <mergeCell ref="AE100:AF100"/>
    <mergeCell ref="AH100:AI100"/>
    <mergeCell ref="D99:E99"/>
    <mergeCell ref="F99:L99"/>
    <mergeCell ref="N99:S99"/>
    <mergeCell ref="T99:X99"/>
    <mergeCell ref="Y99:AC99"/>
    <mergeCell ref="AE99:AF99"/>
    <mergeCell ref="F98:L98"/>
    <mergeCell ref="N98:S98"/>
    <mergeCell ref="T98:X98"/>
    <mergeCell ref="Y98:AC98"/>
    <mergeCell ref="AE98:AF98"/>
    <mergeCell ref="AH98:AI98"/>
    <mergeCell ref="A96:AI96"/>
    <mergeCell ref="B97:C103"/>
    <mergeCell ref="D97:E97"/>
    <mergeCell ref="F97:L97"/>
    <mergeCell ref="N97:S97"/>
    <mergeCell ref="T97:X97"/>
    <mergeCell ref="Y97:AC97"/>
    <mergeCell ref="AE97:AF97"/>
    <mergeCell ref="AH97:AI97"/>
    <mergeCell ref="D98:E98"/>
    <mergeCell ref="AH94:AI94"/>
    <mergeCell ref="D95:E95"/>
    <mergeCell ref="F95:L95"/>
    <mergeCell ref="N95:S95"/>
    <mergeCell ref="T95:X95"/>
    <mergeCell ref="Y95:AC95"/>
    <mergeCell ref="AE95:AF95"/>
    <mergeCell ref="AH95:AI95"/>
    <mergeCell ref="D94:E94"/>
    <mergeCell ref="F94:L94"/>
    <mergeCell ref="N94:S94"/>
    <mergeCell ref="T94:X94"/>
    <mergeCell ref="Y94:AC94"/>
    <mergeCell ref="AE94:AF94"/>
    <mergeCell ref="AH92:AI92"/>
    <mergeCell ref="D93:E93"/>
    <mergeCell ref="F93:L93"/>
    <mergeCell ref="N93:S93"/>
    <mergeCell ref="T93:X93"/>
    <mergeCell ref="Y93:AC93"/>
    <mergeCell ref="AE93:AF93"/>
    <mergeCell ref="AH93:AI93"/>
    <mergeCell ref="D92:E92"/>
    <mergeCell ref="F92:L92"/>
    <mergeCell ref="N92:S92"/>
    <mergeCell ref="T92:X92"/>
    <mergeCell ref="Y92:AC92"/>
    <mergeCell ref="AE92:AF92"/>
    <mergeCell ref="AH90:AI90"/>
    <mergeCell ref="D91:E91"/>
    <mergeCell ref="F91:L91"/>
    <mergeCell ref="N91:S91"/>
    <mergeCell ref="T91:X91"/>
    <mergeCell ref="Y91:AC91"/>
    <mergeCell ref="AE91:AF91"/>
    <mergeCell ref="AH91:AI91"/>
    <mergeCell ref="D90:E90"/>
    <mergeCell ref="F90:L90"/>
    <mergeCell ref="N90:S90"/>
    <mergeCell ref="T90:X90"/>
    <mergeCell ref="Y90:AC90"/>
    <mergeCell ref="AE90:AF90"/>
    <mergeCell ref="AH87:AI87"/>
    <mergeCell ref="A88:AI88"/>
    <mergeCell ref="B89:C95"/>
    <mergeCell ref="D89:E89"/>
    <mergeCell ref="F89:L89"/>
    <mergeCell ref="N89:S89"/>
    <mergeCell ref="T89:X89"/>
    <mergeCell ref="Y89:AC89"/>
    <mergeCell ref="AE89:AF89"/>
    <mergeCell ref="AH89:AI89"/>
    <mergeCell ref="D87:E87"/>
    <mergeCell ref="F87:L87"/>
    <mergeCell ref="N87:S87"/>
    <mergeCell ref="T87:X87"/>
    <mergeCell ref="Y87:AC87"/>
    <mergeCell ref="AE87:AF87"/>
    <mergeCell ref="AH85:AI85"/>
    <mergeCell ref="D86:E86"/>
    <mergeCell ref="F86:L86"/>
    <mergeCell ref="N86:S86"/>
    <mergeCell ref="T86:X86"/>
    <mergeCell ref="Y86:AC86"/>
    <mergeCell ref="AE86:AF86"/>
    <mergeCell ref="AH86:AI86"/>
    <mergeCell ref="D85:E85"/>
    <mergeCell ref="F85:L85"/>
    <mergeCell ref="N85:S85"/>
    <mergeCell ref="T85:X85"/>
    <mergeCell ref="Y85:AC85"/>
    <mergeCell ref="AE85:AF85"/>
    <mergeCell ref="AH83:AI83"/>
    <mergeCell ref="D84:E84"/>
    <mergeCell ref="F84:L84"/>
    <mergeCell ref="N84:S84"/>
    <mergeCell ref="T84:X84"/>
    <mergeCell ref="Y84:AC84"/>
    <mergeCell ref="AE84:AF84"/>
    <mergeCell ref="AH84:AI84"/>
    <mergeCell ref="D83:E83"/>
    <mergeCell ref="F83:L83"/>
    <mergeCell ref="N83:S83"/>
    <mergeCell ref="T83:X83"/>
    <mergeCell ref="Y83:AC83"/>
    <mergeCell ref="AE83:AF83"/>
    <mergeCell ref="F82:L82"/>
    <mergeCell ref="N82:S82"/>
    <mergeCell ref="T82:X82"/>
    <mergeCell ref="Y82:AC82"/>
    <mergeCell ref="AE82:AF82"/>
    <mergeCell ref="AH82:AI82"/>
    <mergeCell ref="A80:AI80"/>
    <mergeCell ref="B81:C87"/>
    <mergeCell ref="D81:E81"/>
    <mergeCell ref="F81:L81"/>
    <mergeCell ref="N81:S81"/>
    <mergeCell ref="T81:X81"/>
    <mergeCell ref="Y81:AC81"/>
    <mergeCell ref="AE81:AF81"/>
    <mergeCell ref="AH81:AI81"/>
    <mergeCell ref="D82:E82"/>
    <mergeCell ref="AH78:AI78"/>
    <mergeCell ref="D79:E79"/>
    <mergeCell ref="F79:L79"/>
    <mergeCell ref="N79:S79"/>
    <mergeCell ref="T79:X79"/>
    <mergeCell ref="Y79:AC79"/>
    <mergeCell ref="AE79:AF79"/>
    <mergeCell ref="AH79:AI79"/>
    <mergeCell ref="D78:E78"/>
    <mergeCell ref="F78:L78"/>
    <mergeCell ref="N78:S78"/>
    <mergeCell ref="T78:X78"/>
    <mergeCell ref="Y78:AC78"/>
    <mergeCell ref="AE78:AF78"/>
    <mergeCell ref="AH76:AI76"/>
    <mergeCell ref="D77:E77"/>
    <mergeCell ref="F77:L77"/>
    <mergeCell ref="N77:S77"/>
    <mergeCell ref="T77:X77"/>
    <mergeCell ref="Y77:AC77"/>
    <mergeCell ref="AE77:AF77"/>
    <mergeCell ref="AH77:AI77"/>
    <mergeCell ref="D76:E76"/>
    <mergeCell ref="F76:L76"/>
    <mergeCell ref="N76:S76"/>
    <mergeCell ref="T76:X76"/>
    <mergeCell ref="Y76:AC76"/>
    <mergeCell ref="AE76:AF76"/>
    <mergeCell ref="AH74:AI74"/>
    <mergeCell ref="D75:E75"/>
    <mergeCell ref="F75:L75"/>
    <mergeCell ref="N75:S75"/>
    <mergeCell ref="T75:X75"/>
    <mergeCell ref="Y75:AC75"/>
    <mergeCell ref="AE75:AF75"/>
    <mergeCell ref="AH75:AI75"/>
    <mergeCell ref="D74:E74"/>
    <mergeCell ref="F74:L74"/>
    <mergeCell ref="N74:S74"/>
    <mergeCell ref="T74:X74"/>
    <mergeCell ref="Y74:AC74"/>
    <mergeCell ref="AE74:AF74"/>
    <mergeCell ref="AH71:AI71"/>
    <mergeCell ref="A72:AI72"/>
    <mergeCell ref="B73:C79"/>
    <mergeCell ref="D73:E73"/>
    <mergeCell ref="F73:L73"/>
    <mergeCell ref="N73:S73"/>
    <mergeCell ref="T73:X73"/>
    <mergeCell ref="Y73:AC73"/>
    <mergeCell ref="AE73:AF73"/>
    <mergeCell ref="AH73:AI73"/>
    <mergeCell ref="D71:E71"/>
    <mergeCell ref="F71:L71"/>
    <mergeCell ref="N71:S71"/>
    <mergeCell ref="T71:X71"/>
    <mergeCell ref="Y71:AC71"/>
    <mergeCell ref="AE71:AF71"/>
    <mergeCell ref="AH69:AI69"/>
    <mergeCell ref="D70:E70"/>
    <mergeCell ref="F70:L70"/>
    <mergeCell ref="N70:S70"/>
    <mergeCell ref="T70:X70"/>
    <mergeCell ref="Y70:AC70"/>
    <mergeCell ref="AE70:AF70"/>
    <mergeCell ref="AH70:AI70"/>
    <mergeCell ref="D69:E69"/>
    <mergeCell ref="F69:L69"/>
    <mergeCell ref="N69:S69"/>
    <mergeCell ref="T69:X69"/>
    <mergeCell ref="Y69:AC69"/>
    <mergeCell ref="AE69:AF69"/>
    <mergeCell ref="AH67:AI67"/>
    <mergeCell ref="D68:E68"/>
    <mergeCell ref="F68:L68"/>
    <mergeCell ref="N68:S68"/>
    <mergeCell ref="T68:X68"/>
    <mergeCell ref="Y68:AC68"/>
    <mergeCell ref="AE68:AF68"/>
    <mergeCell ref="AH68:AI68"/>
    <mergeCell ref="D67:E67"/>
    <mergeCell ref="F67:L67"/>
    <mergeCell ref="N67:S67"/>
    <mergeCell ref="T67:X67"/>
    <mergeCell ref="Y67:AC67"/>
    <mergeCell ref="AE67:AF67"/>
    <mergeCell ref="F66:L66"/>
    <mergeCell ref="N66:S66"/>
    <mergeCell ref="T66:X66"/>
    <mergeCell ref="Y66:AC66"/>
    <mergeCell ref="AE66:AF66"/>
    <mergeCell ref="AH66:AI66"/>
    <mergeCell ref="A64:AI64"/>
    <mergeCell ref="B65:C71"/>
    <mergeCell ref="D65:E65"/>
    <mergeCell ref="F65:L65"/>
    <mergeCell ref="N65:S65"/>
    <mergeCell ref="T65:X65"/>
    <mergeCell ref="Y65:AC65"/>
    <mergeCell ref="AE65:AF65"/>
    <mergeCell ref="AH65:AI65"/>
    <mergeCell ref="D66:E66"/>
    <mergeCell ref="AH62:AI62"/>
    <mergeCell ref="D63:E63"/>
    <mergeCell ref="F63:L63"/>
    <mergeCell ref="N63:S63"/>
    <mergeCell ref="T63:X63"/>
    <mergeCell ref="Y63:AC63"/>
    <mergeCell ref="AE63:AF63"/>
    <mergeCell ref="AH63:AI63"/>
    <mergeCell ref="D62:E62"/>
    <mergeCell ref="F62:L62"/>
    <mergeCell ref="N62:S62"/>
    <mergeCell ref="T62:X62"/>
    <mergeCell ref="Y62:AC62"/>
    <mergeCell ref="AE62:AF62"/>
    <mergeCell ref="AH60:AI60"/>
    <mergeCell ref="D61:E61"/>
    <mergeCell ref="F61:L61"/>
    <mergeCell ref="N61:S61"/>
    <mergeCell ref="T61:X61"/>
    <mergeCell ref="Y61:AC61"/>
    <mergeCell ref="AE61:AF61"/>
    <mergeCell ref="AH61:AI61"/>
    <mergeCell ref="D60:E60"/>
    <mergeCell ref="F60:L60"/>
    <mergeCell ref="N60:S60"/>
    <mergeCell ref="T60:X60"/>
    <mergeCell ref="Y60:AC60"/>
    <mergeCell ref="AE60:AF60"/>
    <mergeCell ref="AH58:AI58"/>
    <mergeCell ref="D59:E59"/>
    <mergeCell ref="F59:L59"/>
    <mergeCell ref="N59:S59"/>
    <mergeCell ref="T59:X59"/>
    <mergeCell ref="Y59:AC59"/>
    <mergeCell ref="AE59:AF59"/>
    <mergeCell ref="AH59:AI59"/>
    <mergeCell ref="D58:E58"/>
    <mergeCell ref="F58:L58"/>
    <mergeCell ref="N58:S58"/>
    <mergeCell ref="T58:X58"/>
    <mergeCell ref="Y58:AC58"/>
    <mergeCell ref="AE58:AF58"/>
    <mergeCell ref="AH55:AI55"/>
    <mergeCell ref="A56:AI56"/>
    <mergeCell ref="B57:C63"/>
    <mergeCell ref="D57:E57"/>
    <mergeCell ref="F57:L57"/>
    <mergeCell ref="N57:S57"/>
    <mergeCell ref="T57:X57"/>
    <mergeCell ref="Y57:AC57"/>
    <mergeCell ref="AE57:AF57"/>
    <mergeCell ref="AH57:AI57"/>
    <mergeCell ref="D55:E55"/>
    <mergeCell ref="F55:L55"/>
    <mergeCell ref="N55:S55"/>
    <mergeCell ref="T55:X55"/>
    <mergeCell ref="Y55:AC55"/>
    <mergeCell ref="AE55:AF55"/>
    <mergeCell ref="AH53:AI53"/>
    <mergeCell ref="D54:E54"/>
    <mergeCell ref="F54:L54"/>
    <mergeCell ref="N54:S54"/>
    <mergeCell ref="T54:X54"/>
    <mergeCell ref="Y54:AC54"/>
    <mergeCell ref="AE54:AF54"/>
    <mergeCell ref="AH54:AI54"/>
    <mergeCell ref="D53:E53"/>
    <mergeCell ref="F53:L53"/>
    <mergeCell ref="N53:S53"/>
    <mergeCell ref="T53:X53"/>
    <mergeCell ref="Y53:AC53"/>
    <mergeCell ref="AE53:AF53"/>
    <mergeCell ref="AH51:AI51"/>
    <mergeCell ref="D52:E52"/>
    <mergeCell ref="F52:L52"/>
    <mergeCell ref="N52:S52"/>
    <mergeCell ref="T52:X52"/>
    <mergeCell ref="Y52:AC52"/>
    <mergeCell ref="AE52:AF52"/>
    <mergeCell ref="AH52:AI52"/>
    <mergeCell ref="D51:E51"/>
    <mergeCell ref="F51:L51"/>
    <mergeCell ref="N51:S51"/>
    <mergeCell ref="T51:X51"/>
    <mergeCell ref="Y51:AC51"/>
    <mergeCell ref="AE51:AF51"/>
    <mergeCell ref="F50:L50"/>
    <mergeCell ref="N50:S50"/>
    <mergeCell ref="T50:X50"/>
    <mergeCell ref="Y50:AC50"/>
    <mergeCell ref="AE50:AF50"/>
    <mergeCell ref="AH50:AI50"/>
    <mergeCell ref="A48:AI48"/>
    <mergeCell ref="B49:C55"/>
    <mergeCell ref="D49:E49"/>
    <mergeCell ref="F49:L49"/>
    <mergeCell ref="N49:S49"/>
    <mergeCell ref="T49:X49"/>
    <mergeCell ref="Y49:AC49"/>
    <mergeCell ref="AE49:AF49"/>
    <mergeCell ref="AH49:AI49"/>
    <mergeCell ref="D50:E50"/>
    <mergeCell ref="AH46:AI46"/>
    <mergeCell ref="D47:E47"/>
    <mergeCell ref="F47:L47"/>
    <mergeCell ref="N47:S47"/>
    <mergeCell ref="T47:X47"/>
    <mergeCell ref="Y47:AC47"/>
    <mergeCell ref="AE47:AF47"/>
    <mergeCell ref="AH47:AI47"/>
    <mergeCell ref="D46:E46"/>
    <mergeCell ref="F46:L46"/>
    <mergeCell ref="N46:S46"/>
    <mergeCell ref="T46:X46"/>
    <mergeCell ref="Y46:AC46"/>
    <mergeCell ref="AE46:AF46"/>
    <mergeCell ref="AH44:AI44"/>
    <mergeCell ref="D45:E45"/>
    <mergeCell ref="F45:L45"/>
    <mergeCell ref="N45:S45"/>
    <mergeCell ref="T45:X45"/>
    <mergeCell ref="Y45:AC45"/>
    <mergeCell ref="AE45:AF45"/>
    <mergeCell ref="AH45:AI45"/>
    <mergeCell ref="D44:E44"/>
    <mergeCell ref="F44:L44"/>
    <mergeCell ref="N44:S44"/>
    <mergeCell ref="T44:X44"/>
    <mergeCell ref="Y44:AC44"/>
    <mergeCell ref="AE44:AF44"/>
    <mergeCell ref="AH42:AI42"/>
    <mergeCell ref="D43:E43"/>
    <mergeCell ref="F43:L43"/>
    <mergeCell ref="N43:S43"/>
    <mergeCell ref="T43:X43"/>
    <mergeCell ref="Y43:AC43"/>
    <mergeCell ref="AE43:AF43"/>
    <mergeCell ref="AH43:AI43"/>
    <mergeCell ref="D42:E42"/>
    <mergeCell ref="F42:L42"/>
    <mergeCell ref="N42:S42"/>
    <mergeCell ref="T42:X42"/>
    <mergeCell ref="Y42:AC42"/>
    <mergeCell ref="AE42:AF42"/>
    <mergeCell ref="AH39:AI39"/>
    <mergeCell ref="A40:AI40"/>
    <mergeCell ref="B41:C47"/>
    <mergeCell ref="D41:E41"/>
    <mergeCell ref="F41:L41"/>
    <mergeCell ref="N41:S41"/>
    <mergeCell ref="T41:X41"/>
    <mergeCell ref="Y41:AC41"/>
    <mergeCell ref="AE41:AF41"/>
    <mergeCell ref="AH41:AI41"/>
    <mergeCell ref="D39:E39"/>
    <mergeCell ref="F39:L39"/>
    <mergeCell ref="N39:S39"/>
    <mergeCell ref="T39:X39"/>
    <mergeCell ref="Y39:AC39"/>
    <mergeCell ref="AE39:AF39"/>
    <mergeCell ref="AH37:AI37"/>
    <mergeCell ref="D38:E38"/>
    <mergeCell ref="F38:L38"/>
    <mergeCell ref="N38:S38"/>
    <mergeCell ref="T38:X38"/>
    <mergeCell ref="Y38:AC38"/>
    <mergeCell ref="AE38:AF38"/>
    <mergeCell ref="AH38:AI38"/>
    <mergeCell ref="D37:E37"/>
    <mergeCell ref="F37:L37"/>
    <mergeCell ref="N37:S37"/>
    <mergeCell ref="T37:X37"/>
    <mergeCell ref="Y37:AC37"/>
    <mergeCell ref="AE37:AF37"/>
    <mergeCell ref="AH35:AI35"/>
    <mergeCell ref="D36:E36"/>
    <mergeCell ref="F36:L36"/>
    <mergeCell ref="N36:S36"/>
    <mergeCell ref="T36:X36"/>
    <mergeCell ref="Y36:AC36"/>
    <mergeCell ref="AE36:AF36"/>
    <mergeCell ref="AH36:AI36"/>
    <mergeCell ref="D35:E35"/>
    <mergeCell ref="F35:L35"/>
    <mergeCell ref="N35:S35"/>
    <mergeCell ref="T35:X35"/>
    <mergeCell ref="Y35:AC35"/>
    <mergeCell ref="AE35:AF35"/>
    <mergeCell ref="F34:L34"/>
    <mergeCell ref="N34:S34"/>
    <mergeCell ref="T34:X34"/>
    <mergeCell ref="Y34:AC34"/>
    <mergeCell ref="AE34:AF34"/>
    <mergeCell ref="AH34:AI34"/>
    <mergeCell ref="A32:AI32"/>
    <mergeCell ref="B33:C39"/>
    <mergeCell ref="D33:E33"/>
    <mergeCell ref="F33:L33"/>
    <mergeCell ref="N33:S33"/>
    <mergeCell ref="T33:X33"/>
    <mergeCell ref="Y33:AC33"/>
    <mergeCell ref="AE33:AF33"/>
    <mergeCell ref="AH33:AI33"/>
    <mergeCell ref="D34:E34"/>
    <mergeCell ref="AH30:AI30"/>
    <mergeCell ref="D31:E31"/>
    <mergeCell ref="F31:L31"/>
    <mergeCell ref="N31:S31"/>
    <mergeCell ref="T31:X31"/>
    <mergeCell ref="Y31:AC31"/>
    <mergeCell ref="AE31:AF31"/>
    <mergeCell ref="AH31:AI31"/>
    <mergeCell ref="D30:E30"/>
    <mergeCell ref="F30:L30"/>
    <mergeCell ref="N30:S30"/>
    <mergeCell ref="T30:X30"/>
    <mergeCell ref="Y30:AC30"/>
    <mergeCell ref="AE30:AF30"/>
    <mergeCell ref="AH28:AI28"/>
    <mergeCell ref="D29:E29"/>
    <mergeCell ref="F29:L29"/>
    <mergeCell ref="N29:S29"/>
    <mergeCell ref="T29:X29"/>
    <mergeCell ref="Y29:AC29"/>
    <mergeCell ref="AE29:AF29"/>
    <mergeCell ref="AH29:AI29"/>
    <mergeCell ref="D28:E28"/>
    <mergeCell ref="F28:L28"/>
    <mergeCell ref="N28:S28"/>
    <mergeCell ref="T28:X28"/>
    <mergeCell ref="Y28:AC28"/>
    <mergeCell ref="AE28:AF28"/>
    <mergeCell ref="AH26:AI26"/>
    <mergeCell ref="D27:E27"/>
    <mergeCell ref="F27:L27"/>
    <mergeCell ref="N27:S27"/>
    <mergeCell ref="T27:X27"/>
    <mergeCell ref="Y27:AC27"/>
    <mergeCell ref="AE27:AF27"/>
    <mergeCell ref="AH27:AI27"/>
    <mergeCell ref="D26:E26"/>
    <mergeCell ref="F26:L26"/>
    <mergeCell ref="N26:S26"/>
    <mergeCell ref="T26:X26"/>
    <mergeCell ref="Y26:AC26"/>
    <mergeCell ref="AE26:AF26"/>
    <mergeCell ref="AH23:AI23"/>
    <mergeCell ref="A24:AI24"/>
    <mergeCell ref="B25:C31"/>
    <mergeCell ref="D25:E25"/>
    <mergeCell ref="F25:L25"/>
    <mergeCell ref="N25:S25"/>
    <mergeCell ref="T25:X25"/>
    <mergeCell ref="Y25:AC25"/>
    <mergeCell ref="AE25:AF25"/>
    <mergeCell ref="AH25:AI25"/>
    <mergeCell ref="D23:E23"/>
    <mergeCell ref="F23:L23"/>
    <mergeCell ref="N23:S23"/>
    <mergeCell ref="T23:X23"/>
    <mergeCell ref="Y23:AC23"/>
    <mergeCell ref="AE23:AF23"/>
    <mergeCell ref="AH21:AI21"/>
    <mergeCell ref="D22:E22"/>
    <mergeCell ref="F22:L22"/>
    <mergeCell ref="N22:S22"/>
    <mergeCell ref="T22:X22"/>
    <mergeCell ref="Y22:AC22"/>
    <mergeCell ref="AE22:AF22"/>
    <mergeCell ref="AH22:AI22"/>
    <mergeCell ref="D21:E21"/>
    <mergeCell ref="F21:L21"/>
    <mergeCell ref="N21:S21"/>
    <mergeCell ref="T21:X21"/>
    <mergeCell ref="Y21:AC21"/>
    <mergeCell ref="AE21:AF21"/>
    <mergeCell ref="AH19:AI19"/>
    <mergeCell ref="D20:E20"/>
    <mergeCell ref="F20:L20"/>
    <mergeCell ref="N20:S20"/>
    <mergeCell ref="T20:X20"/>
    <mergeCell ref="Y20:AC20"/>
    <mergeCell ref="AE20:AF20"/>
    <mergeCell ref="AH20:AI20"/>
    <mergeCell ref="D19:E19"/>
    <mergeCell ref="F19:L19"/>
    <mergeCell ref="N19:S19"/>
    <mergeCell ref="T19:X19"/>
    <mergeCell ref="Y19:AC19"/>
    <mergeCell ref="AE19:AF19"/>
    <mergeCell ref="F18:L18"/>
    <mergeCell ref="N18:S18"/>
    <mergeCell ref="T18:X18"/>
    <mergeCell ref="Y18:AC18"/>
    <mergeCell ref="AE18:AF18"/>
    <mergeCell ref="AH18:AI18"/>
    <mergeCell ref="A16:AI16"/>
    <mergeCell ref="B17:C23"/>
    <mergeCell ref="D17:E17"/>
    <mergeCell ref="F17:L17"/>
    <mergeCell ref="N17:S17"/>
    <mergeCell ref="T17:X17"/>
    <mergeCell ref="Y17:AC17"/>
    <mergeCell ref="AE17:AF17"/>
    <mergeCell ref="AH17:AI17"/>
    <mergeCell ref="D18:E18"/>
    <mergeCell ref="A14:C14"/>
    <mergeCell ref="D14:E15"/>
    <mergeCell ref="F14:S14"/>
    <mergeCell ref="T14:X15"/>
    <mergeCell ref="Y14:AC15"/>
    <mergeCell ref="AE14:AI15"/>
    <mergeCell ref="B15:C15"/>
    <mergeCell ref="F15:S15"/>
    <mergeCell ref="C11:I11"/>
    <mergeCell ref="K11:Q11"/>
    <mergeCell ref="S11:Z11"/>
    <mergeCell ref="AB11:AI11"/>
    <mergeCell ref="C12:I12"/>
    <mergeCell ref="K12:Q12"/>
    <mergeCell ref="S12:Z12"/>
    <mergeCell ref="AB12:AI12"/>
    <mergeCell ref="A9:I9"/>
    <mergeCell ref="K9:Q9"/>
    <mergeCell ref="S9:Z9"/>
    <mergeCell ref="AB9:AI9"/>
    <mergeCell ref="C10:I10"/>
    <mergeCell ref="K10:Q10"/>
    <mergeCell ref="S10:Z10"/>
    <mergeCell ref="AB10:AI10"/>
    <mergeCell ref="C7:I7"/>
    <mergeCell ref="K7:Q7"/>
    <mergeCell ref="S7:Y7"/>
    <mergeCell ref="AB7:AH7"/>
    <mergeCell ref="C8:I8"/>
    <mergeCell ref="K8:Q8"/>
    <mergeCell ref="S8:Y8"/>
    <mergeCell ref="AB8:AH8"/>
    <mergeCell ref="C5:I5"/>
    <mergeCell ref="K5:Q5"/>
    <mergeCell ref="S5:Y5"/>
    <mergeCell ref="AB5:AH5"/>
    <mergeCell ref="C6:I6"/>
    <mergeCell ref="K6:Q6"/>
    <mergeCell ref="S6:Y6"/>
    <mergeCell ref="AB6:AH6"/>
    <mergeCell ref="I1:AB1"/>
    <mergeCell ref="I2:AB2"/>
    <mergeCell ref="A3:F3"/>
    <mergeCell ref="I3:U3"/>
    <mergeCell ref="V3:AH3"/>
    <mergeCell ref="B4:AH4"/>
  </mergeCells>
  <printOptions/>
  <pageMargins left="0.5513888888888889" right="0.3541666666666667" top="0.5513888888888889" bottom="0.5916666666666667" header="0.5118055555555555" footer="0.2638888888888889"/>
  <pageSetup horizontalDpi="300" verticalDpi="300" orientation="portrait" paperSize="9"/>
  <headerFooter alignWithMargins="0">
    <oddFooter>&amp;C&amp;8Seite - &amp;"Arial,Fett"&amp;P&amp;"Arial,Standard" -&amp;R&amp;6&amp;F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45"/>
  <sheetViews>
    <sheetView zoomScale="106" zoomScaleNormal="106" zoomScalePageLayoutView="0" workbookViewId="0" topLeftCell="B1">
      <selection activeCell="AY15" sqref="AY15:AY20"/>
    </sheetView>
  </sheetViews>
  <sheetFormatPr defaultColWidth="11.421875" defaultRowHeight="12.75"/>
  <cols>
    <col min="1" max="1" width="14.28125" style="54" customWidth="1"/>
    <col min="2" max="2" width="2.28125" style="55" customWidth="1"/>
    <col min="3" max="3" width="0.85546875" style="56" customWidth="1"/>
    <col min="4" max="5" width="2.28125" style="55" customWidth="1"/>
    <col min="6" max="6" width="0.85546875" style="56" customWidth="1"/>
    <col min="7" max="8" width="2.28125" style="55" customWidth="1"/>
    <col min="9" max="9" width="0.85546875" style="56" customWidth="1"/>
    <col min="10" max="11" width="2.28125" style="55" customWidth="1"/>
    <col min="12" max="12" width="0.85546875" style="56" customWidth="1"/>
    <col min="13" max="14" width="2.28125" style="55" customWidth="1"/>
    <col min="15" max="15" width="0.85546875" style="56" customWidth="1"/>
    <col min="16" max="17" width="2.28125" style="55" customWidth="1"/>
    <col min="18" max="18" width="0.85546875" style="56" customWidth="1"/>
    <col min="19" max="20" width="2.28125" style="55" customWidth="1"/>
    <col min="21" max="21" width="0.85546875" style="56" customWidth="1"/>
    <col min="22" max="23" width="2.28125" style="55" customWidth="1"/>
    <col min="24" max="24" width="0.85546875" style="56" customWidth="1"/>
    <col min="25" max="26" width="2.28125" style="55" customWidth="1"/>
    <col min="27" max="27" width="0.85546875" style="56" customWidth="1"/>
    <col min="28" max="29" width="2.28125" style="55" customWidth="1"/>
    <col min="30" max="30" width="0.85546875" style="56" customWidth="1"/>
    <col min="31" max="32" width="2.28125" style="55" customWidth="1"/>
    <col min="33" max="33" width="0.85546875" style="55" customWidth="1"/>
    <col min="34" max="35" width="2.28125" style="55" customWidth="1"/>
    <col min="36" max="36" width="0.85546875" style="55" customWidth="1"/>
    <col min="37" max="38" width="2.28125" style="55" customWidth="1"/>
    <col min="39" max="39" width="0.85546875" style="55" customWidth="1"/>
    <col min="40" max="41" width="2.28125" style="55" customWidth="1"/>
    <col min="42" max="42" width="0.85546875" style="55" customWidth="1"/>
    <col min="43" max="43" width="2.28125" style="55" customWidth="1"/>
    <col min="44" max="44" width="4.7109375" style="55" customWidth="1"/>
    <col min="45" max="45" width="0.85546875" style="56" customWidth="1"/>
    <col min="46" max="47" width="4.28125" style="55" customWidth="1"/>
    <col min="48" max="48" width="0.85546875" style="56" customWidth="1"/>
    <col min="49" max="49" width="4.28125" style="55" customWidth="1"/>
    <col min="50" max="50" width="5.8515625" style="57" customWidth="1"/>
    <col min="51" max="16384" width="11.421875" style="57" customWidth="1"/>
  </cols>
  <sheetData>
    <row r="1" spans="5:44" ht="13.5">
      <c r="E1" s="157" t="str">
        <f>Beschrieb!$C$1</f>
        <v>35./40. Deutsche Meisterschaft im Bosseln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</row>
    <row r="2" spans="5:44" ht="13.5"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</row>
    <row r="3" spans="5:44" ht="15">
      <c r="E3" s="159" t="str">
        <f>Beschrieb!$C$2</f>
        <v>am  09./10. September 2022 in Bischofsheim, LV Hessen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pans="17:39" ht="13.5">
      <c r="Q4" s="160" t="s">
        <v>132</v>
      </c>
      <c r="R4" s="160"/>
      <c r="S4" s="160"/>
      <c r="T4" s="160"/>
      <c r="U4" s="160"/>
      <c r="V4" s="160"/>
      <c r="W4" s="160"/>
      <c r="X4" s="160"/>
      <c r="Y4" s="160"/>
      <c r="Z4" s="160"/>
      <c r="AM4" s="58"/>
    </row>
    <row r="5" spans="1:55" s="62" customFormat="1" ht="62.25" customHeight="1">
      <c r="A5" s="59"/>
      <c r="B5" s="161" t="str">
        <f>Beschrieb!I7</f>
        <v>BSV Tempelhof-Schö.</v>
      </c>
      <c r="C5" s="161"/>
      <c r="D5" s="161"/>
      <c r="E5" s="161" t="str">
        <f>Beschrieb!I8</f>
        <v>BSG Langenhagen</v>
      </c>
      <c r="F5" s="161"/>
      <c r="G5" s="161"/>
      <c r="H5" s="161" t="str">
        <f>Beschrieb!I9</f>
        <v>BRSG Bürstadt</v>
      </c>
      <c r="I5" s="161"/>
      <c r="J5" s="161"/>
      <c r="K5" s="161" t="str">
        <f>Beschrieb!I10</f>
        <v>BRS Rudolstadt</v>
      </c>
      <c r="L5" s="161"/>
      <c r="M5" s="161"/>
      <c r="N5" s="161" t="str">
        <f>Beschrieb!I11</f>
        <v>BSA Gnarrenburg</v>
      </c>
      <c r="O5" s="161"/>
      <c r="P5" s="161"/>
      <c r="Q5" s="161" t="str">
        <f>Beschrieb!I12</f>
        <v>Reha SG Itzehoe</v>
      </c>
      <c r="R5" s="161"/>
      <c r="S5" s="161"/>
      <c r="T5" s="161" t="str">
        <f>Beschrieb!I13</f>
        <v>BSC Kelksterbach</v>
      </c>
      <c r="U5" s="161"/>
      <c r="V5" s="161"/>
      <c r="W5" s="161" t="str">
        <f>Beschrieb!L7</f>
        <v>BRSG Kyffhäuser</v>
      </c>
      <c r="X5" s="161"/>
      <c r="Y5" s="161"/>
      <c r="Z5" s="161" t="str">
        <f>Beschrieb!L8</f>
        <v>BSG Wilhelmsburg-H.</v>
      </c>
      <c r="AA5" s="161"/>
      <c r="AB5" s="161"/>
      <c r="AC5" s="161" t="str">
        <f>Beschrieb!L9</f>
        <v>TV Bischofsheim</v>
      </c>
      <c r="AD5" s="161"/>
      <c r="AE5" s="161"/>
      <c r="AF5" s="161" t="str">
        <f>Beschrieb!L10</f>
        <v>BSSV Köthen</v>
      </c>
      <c r="AG5" s="161"/>
      <c r="AH5" s="161"/>
      <c r="AI5" s="162" t="str">
        <f>Beschrieb!L11</f>
        <v>SV Aerobic-Arnstadt</v>
      </c>
      <c r="AJ5" s="162"/>
      <c r="AK5" s="162"/>
      <c r="AL5" s="162" t="str">
        <f>Beschrieb!L12</f>
        <v>frei</v>
      </c>
      <c r="AM5" s="162"/>
      <c r="AN5" s="162"/>
      <c r="AO5" s="162" t="str">
        <f>Beschrieb!L13</f>
        <v>frei</v>
      </c>
      <c r="AP5" s="162"/>
      <c r="AQ5" s="162"/>
      <c r="AR5" s="164" t="s">
        <v>104</v>
      </c>
      <c r="AS5" s="164"/>
      <c r="AT5" s="164"/>
      <c r="AU5" s="165" t="s">
        <v>105</v>
      </c>
      <c r="AV5" s="165"/>
      <c r="AW5" s="165"/>
      <c r="AX5" s="98" t="s">
        <v>106</v>
      </c>
      <c r="AY5"/>
      <c r="AZ5"/>
      <c r="BA5"/>
      <c r="BB5"/>
      <c r="BC5"/>
    </row>
    <row r="6" spans="1:56" s="70" customFormat="1" ht="11.25" customHeight="1">
      <c r="A6" s="166" t="str">
        <f>Beschrieb!I7</f>
        <v>BSV Tempelhof-Schö.</v>
      </c>
      <c r="B6" s="167" t="s">
        <v>107</v>
      </c>
      <c r="C6" s="167"/>
      <c r="D6" s="167"/>
      <c r="E6" s="63">
        <v>17</v>
      </c>
      <c r="F6" s="65" t="s">
        <v>83</v>
      </c>
      <c r="G6" s="63">
        <v>21</v>
      </c>
      <c r="H6" s="63">
        <f>'SpPl. Damen'!AE89</f>
        <v>19</v>
      </c>
      <c r="I6" s="65" t="s">
        <v>83</v>
      </c>
      <c r="J6" s="63">
        <f>'SpPl. Damen'!AH89</f>
        <v>22</v>
      </c>
      <c r="K6" s="63">
        <f>'SpPl. Damen'!AE73</f>
        <v>16</v>
      </c>
      <c r="L6" s="65" t="s">
        <v>83</v>
      </c>
      <c r="M6" s="63">
        <f>'SpPl. Damen'!AH73</f>
        <v>19</v>
      </c>
      <c r="N6" s="63">
        <f>'SpPl. Damen'!AE57</f>
        <v>18</v>
      </c>
      <c r="O6" s="65" t="s">
        <v>83</v>
      </c>
      <c r="P6" s="63">
        <f>'SpPl. Damen'!AH57</f>
        <v>16</v>
      </c>
      <c r="Q6" s="63">
        <f>'SpPl. Damen'!AE41</f>
        <v>20</v>
      </c>
      <c r="R6" s="65" t="s">
        <v>83</v>
      </c>
      <c r="S6" s="63">
        <f>'SpPl. Damen'!AH41</f>
        <v>21</v>
      </c>
      <c r="T6" s="63">
        <f>'SpPl. Damen'!AE25</f>
        <v>21</v>
      </c>
      <c r="U6" s="65" t="s">
        <v>83</v>
      </c>
      <c r="V6" s="63">
        <f>'SpPl. Damen'!AH25</f>
        <v>17</v>
      </c>
      <c r="W6" s="63">
        <f>'SpPl. Damen'!AE17</f>
        <v>17</v>
      </c>
      <c r="X6" s="65" t="s">
        <v>83</v>
      </c>
      <c r="Y6" s="63">
        <f>'SpPl. Damen'!AH17</f>
        <v>22</v>
      </c>
      <c r="Z6" s="63">
        <f>'SpPl. Damen'!AE33</f>
        <v>20</v>
      </c>
      <c r="AA6" s="65" t="s">
        <v>83</v>
      </c>
      <c r="AB6" s="63">
        <f>'SpPl. Damen'!AH33</f>
        <v>19</v>
      </c>
      <c r="AC6" s="63">
        <f>'SpPl. Damen'!AE49</f>
        <v>23</v>
      </c>
      <c r="AD6" s="65" t="s">
        <v>83</v>
      </c>
      <c r="AE6" s="63">
        <f>'SpPl. Damen'!AH49</f>
        <v>18</v>
      </c>
      <c r="AF6" s="63">
        <f>'SpPl. Damen'!AE81</f>
        <v>20</v>
      </c>
      <c r="AG6" s="65" t="s">
        <v>83</v>
      </c>
      <c r="AH6" s="63">
        <f>'SpPl. Damen'!AH81</f>
        <v>22</v>
      </c>
      <c r="AI6" s="63">
        <f>'SpPl. Damen'!AE97</f>
        <v>16</v>
      </c>
      <c r="AJ6" s="65" t="s">
        <v>83</v>
      </c>
      <c r="AK6" s="63">
        <f>'SpPl. Damen'!AH97</f>
        <v>22</v>
      </c>
      <c r="AL6" s="63">
        <v>0</v>
      </c>
      <c r="AM6" s="65" t="s">
        <v>83</v>
      </c>
      <c r="AN6" s="63">
        <v>0</v>
      </c>
      <c r="AO6" s="63">
        <f>'SpPl. Damen'!AE118</f>
        <v>0</v>
      </c>
      <c r="AP6" s="65" t="s">
        <v>83</v>
      </c>
      <c r="AQ6" s="63">
        <f>'SpPl. Damen'!AH118</f>
        <v>0</v>
      </c>
      <c r="AR6" s="66">
        <f>SUM(B6,E6,H6,K6,N6,Q6,T6,W6,Z6,AC6,AF6,AI6,AL6,AO6)</f>
        <v>207</v>
      </c>
      <c r="AS6" s="67" t="s">
        <v>83</v>
      </c>
      <c r="AT6" s="77">
        <f>SUM(D6,G6,J6,M6,P6,S6,V6,Y6,AB6,AE6,AH6,AK6,AN6,AQ6)</f>
        <v>219</v>
      </c>
      <c r="AU6" s="68">
        <f>SUM(B7,E7,H7,K7,N7,Q7,T7,W7,Z7,AC7,AF7,AI7,AL7,AO7)</f>
        <v>8</v>
      </c>
      <c r="AV6" s="67" t="s">
        <v>83</v>
      </c>
      <c r="AW6" s="69">
        <f>SUM(D7,G7,J7,M7,P7,S7,V7,Y7,AB7,AE7,AH7,AK7,AN7,AQ7)</f>
        <v>14</v>
      </c>
      <c r="AX6" s="168">
        <v>9</v>
      </c>
      <c r="AY6"/>
      <c r="AZ6" s="62"/>
      <c r="BA6" s="62"/>
      <c r="BB6" s="62"/>
      <c r="BC6" s="62"/>
      <c r="BD6" s="62"/>
    </row>
    <row r="7" spans="1:51" s="70" customFormat="1" ht="11.25" customHeight="1">
      <c r="A7" s="166"/>
      <c r="B7" s="177" t="s">
        <v>105</v>
      </c>
      <c r="C7" s="177"/>
      <c r="D7" s="177"/>
      <c r="E7" s="71">
        <v>0</v>
      </c>
      <c r="F7" s="73" t="s">
        <v>83</v>
      </c>
      <c r="G7" s="71">
        <v>2</v>
      </c>
      <c r="H7" s="71">
        <f>IF(H6&gt;J6,2,IF(G6+J6=0,0,IF(J6=H6,1,0)))</f>
        <v>0</v>
      </c>
      <c r="I7" s="73" t="s">
        <v>83</v>
      </c>
      <c r="J7" s="71">
        <f>IF(H6&lt;J6,2,IF(H6+J6=0,0,IF(H6=J6,1,0)))</f>
        <v>2</v>
      </c>
      <c r="K7" s="71">
        <f>IF(K6&gt;M6,2,IF(J6+M6=0,0,IF(M6=K6,1,0)))</f>
        <v>0</v>
      </c>
      <c r="L7" s="73" t="s">
        <v>83</v>
      </c>
      <c r="M7" s="71">
        <f>IF(K6&lt;M6,2,IF(K6+M6=0,0,IF(K6=M6,1,0)))</f>
        <v>2</v>
      </c>
      <c r="N7" s="71">
        <f>IF(N6&gt;P6,2,IF(M6+P6=0,0,IF(P6=N6,1,0)))</f>
        <v>2</v>
      </c>
      <c r="O7" s="73" t="s">
        <v>83</v>
      </c>
      <c r="P7" s="71">
        <f>IF(N6&lt;P6,2,IF(N6+P6=0,0,IF(N6=P6,1,0)))</f>
        <v>0</v>
      </c>
      <c r="Q7" s="71">
        <f>IF(Q6&gt;S6,2,IF(P6+S6=0,0,IF(S6=Q6,1,0)))</f>
        <v>0</v>
      </c>
      <c r="R7" s="73" t="s">
        <v>83</v>
      </c>
      <c r="S7" s="71">
        <f>IF(Q6&lt;S6,2,IF(Q6+S6=0,0,IF(Q6=S6,1,0)))</f>
        <v>2</v>
      </c>
      <c r="T7" s="71">
        <f>IF(T6&gt;V6,2,IF(S6+V6=0,0,IF(V6=T6,1,0)))</f>
        <v>2</v>
      </c>
      <c r="U7" s="73" t="s">
        <v>83</v>
      </c>
      <c r="V7" s="71">
        <f>IF(T6&lt;V6,2,IF(T6+V6=0,0,IF(T6=V6,1,0)))</f>
        <v>0</v>
      </c>
      <c r="W7" s="71">
        <f>IF(W6&gt;Y6,2,IF(V6+Y6=0,0,IF(Y6=W6,1,0)))</f>
        <v>0</v>
      </c>
      <c r="X7" s="73" t="s">
        <v>83</v>
      </c>
      <c r="Y7" s="71">
        <f>IF(W6&lt;Y6,2,IF(W6+Y6=0,0,IF(W6=Y6,1,0)))</f>
        <v>2</v>
      </c>
      <c r="Z7" s="71">
        <f>IF(Z6&gt;AB6,2,IF(Y6+AB6=0,0,IF(AB6=Z6,1,0)))</f>
        <v>2</v>
      </c>
      <c r="AA7" s="73" t="s">
        <v>83</v>
      </c>
      <c r="AB7" s="71">
        <f>IF(Z6&lt;AB6,2,IF(Z6+AB6=0,0,IF(Z6=AB6,1,0)))</f>
        <v>0</v>
      </c>
      <c r="AC7" s="71">
        <v>2</v>
      </c>
      <c r="AD7" s="73" t="s">
        <v>83</v>
      </c>
      <c r="AE7" s="71">
        <f>IF(AC6&lt;AE6,2,IF(AC6+AE6=0,0,IF(AC6=AE6,1,0)))</f>
        <v>0</v>
      </c>
      <c r="AF7" s="71">
        <f>IF(AF6&gt;AH6,2,IF(AE6+AH6=0,0,IF(AH6=AF6,1,0)))</f>
        <v>0</v>
      </c>
      <c r="AG7" s="73" t="s">
        <v>83</v>
      </c>
      <c r="AH7" s="71">
        <f>IF(AF6&lt;AH6,2,IF(AF6+AH6=0,0,IF(AF6=AH6,1,0)))</f>
        <v>2</v>
      </c>
      <c r="AI7" s="71">
        <f>IF(AI6&gt;AK6,2,IF(AH6+AK6=0,0,IF(AK6=AI6,1,0)))</f>
        <v>0</v>
      </c>
      <c r="AJ7" s="73" t="s">
        <v>83</v>
      </c>
      <c r="AK7" s="71">
        <f>IF(AI6&lt;AK6,2,IF(AI6+AK6=0,0,IF(AI6=AK6,1,0)))</f>
        <v>2</v>
      </c>
      <c r="AL7" s="71">
        <v>0</v>
      </c>
      <c r="AM7" s="73" t="s">
        <v>83</v>
      </c>
      <c r="AN7" s="71">
        <v>0</v>
      </c>
      <c r="AO7" s="71">
        <v>0</v>
      </c>
      <c r="AP7" s="73" t="s">
        <v>83</v>
      </c>
      <c r="AQ7" s="71">
        <f>IF(AO6&lt;AQ6,2,IF(AO6+AQ6=0,0,IF(AO6=AQ6,1,0)))</f>
        <v>0</v>
      </c>
      <c r="AR7" s="184">
        <f>AR6-AT6</f>
        <v>-12</v>
      </c>
      <c r="AS7" s="184"/>
      <c r="AT7" s="184"/>
      <c r="AU7" s="185">
        <f>AU6-AW6</f>
        <v>-6</v>
      </c>
      <c r="AV7" s="185"/>
      <c r="AW7" s="185"/>
      <c r="AX7" s="168"/>
      <c r="AY7"/>
    </row>
    <row r="8" spans="1:51" s="70" customFormat="1" ht="11.25" customHeight="1">
      <c r="A8" s="166" t="str">
        <f>Beschrieb!I8</f>
        <v>BSG Langenhagen</v>
      </c>
      <c r="B8" s="63">
        <f>'SpPl. Damen'!AH121</f>
        <v>21</v>
      </c>
      <c r="C8" s="65" t="s">
        <v>83</v>
      </c>
      <c r="D8" s="63">
        <f>'SpPl. Damen'!AE121</f>
        <v>17</v>
      </c>
      <c r="E8" s="167" t="s">
        <v>107</v>
      </c>
      <c r="F8" s="167"/>
      <c r="G8" s="167"/>
      <c r="H8" s="63">
        <f>'SpPl. Damen'!AE105</f>
        <v>22</v>
      </c>
      <c r="I8" s="65" t="s">
        <v>83</v>
      </c>
      <c r="J8" s="63">
        <f>'SpPl. Damen'!AH105</f>
        <v>18</v>
      </c>
      <c r="K8" s="63">
        <f>'SpPl. Damen'!AE90</f>
        <v>20</v>
      </c>
      <c r="L8" s="65" t="s">
        <v>83</v>
      </c>
      <c r="M8" s="63">
        <f>'SpPl. Damen'!AH90</f>
        <v>22</v>
      </c>
      <c r="N8" s="63">
        <f>'SpPl. Damen'!AE74</f>
        <v>20</v>
      </c>
      <c r="O8" s="65" t="s">
        <v>83</v>
      </c>
      <c r="P8" s="63">
        <f>'SpPl. Damen'!AH74</f>
        <v>21</v>
      </c>
      <c r="Q8" s="63">
        <f>'SpPl. Damen'!AE58</f>
        <v>23</v>
      </c>
      <c r="R8" s="65" t="s">
        <v>83</v>
      </c>
      <c r="S8" s="63">
        <f>'SpPl. Damen'!AH58</f>
        <v>18</v>
      </c>
      <c r="T8" s="63">
        <f>'SpPl. Damen'!AE42</f>
        <v>20</v>
      </c>
      <c r="U8" s="65" t="s">
        <v>83</v>
      </c>
      <c r="V8" s="63">
        <f>'SpPl. Damen'!AH42</f>
        <v>22</v>
      </c>
      <c r="W8" s="63">
        <f>'SpPl. Damen'!AE26</f>
        <v>23</v>
      </c>
      <c r="X8" s="65" t="s">
        <v>83</v>
      </c>
      <c r="Y8" s="63">
        <f>'SpPl. Damen'!AH26</f>
        <v>17</v>
      </c>
      <c r="Z8" s="63">
        <f>'SpPl. Damen'!AE18</f>
        <v>22</v>
      </c>
      <c r="AA8" s="65" t="s">
        <v>83</v>
      </c>
      <c r="AB8" s="63">
        <f>'SpPl. Damen'!AH18</f>
        <v>19</v>
      </c>
      <c r="AC8" s="63">
        <f>'SpPl. Damen'!AE34</f>
        <v>18</v>
      </c>
      <c r="AD8" s="65" t="s">
        <v>83</v>
      </c>
      <c r="AE8" s="63">
        <f>'SpPl. Damen'!AH34</f>
        <v>19</v>
      </c>
      <c r="AF8" s="63">
        <f>'SpPl. Damen'!AE50</f>
        <v>15</v>
      </c>
      <c r="AG8" s="65" t="s">
        <v>83</v>
      </c>
      <c r="AH8" s="63">
        <f>'SpPl. Damen'!AH50</f>
        <v>21</v>
      </c>
      <c r="AI8" s="63">
        <f>'SpPl. Damen'!AE82</f>
        <v>18</v>
      </c>
      <c r="AJ8" s="65" t="s">
        <v>83</v>
      </c>
      <c r="AK8" s="63">
        <f>'SpPl. Damen'!AH82</f>
        <v>22</v>
      </c>
      <c r="AL8" s="63">
        <f>'SpPl. Damen'!AE98</f>
        <v>0</v>
      </c>
      <c r="AM8" s="65" t="s">
        <v>83</v>
      </c>
      <c r="AN8" s="63">
        <f>'SpPl. Damen'!AH98</f>
        <v>0</v>
      </c>
      <c r="AO8" s="63">
        <f>'SpPl. Damen'!AE70</f>
        <v>0</v>
      </c>
      <c r="AP8" s="65" t="s">
        <v>83</v>
      </c>
      <c r="AQ8" s="63">
        <f>'SpPl. Damen'!AH70</f>
        <v>0</v>
      </c>
      <c r="AR8" s="66">
        <f>SUM(B8,E8,H8,K8,N8,Q8,T8,W8,Z8,AC8,AF8,AI8,AL8,AO8)</f>
        <v>222</v>
      </c>
      <c r="AS8" s="67" t="s">
        <v>83</v>
      </c>
      <c r="AT8" s="77">
        <f>SUM(D8,G8,J8,M8,P8,S8,V8,Y8,AB8,AE8,AH8,AK8,AN8,AQ8)</f>
        <v>216</v>
      </c>
      <c r="AU8" s="68">
        <f>SUM(B9,E9,H9,K9,N9,Q9,T9,W9,Z9,AC9,AF9,AI9,AL9,AO9)</f>
        <v>12</v>
      </c>
      <c r="AV8" s="67" t="s">
        <v>83</v>
      </c>
      <c r="AW8" s="69">
        <f>SUM(D9,G9,J9,M9,P9,S9,V9,Y9,AB9,AE9,AH9,AK9,AN9,AQ9)</f>
        <v>12</v>
      </c>
      <c r="AX8" s="168">
        <v>7</v>
      </c>
      <c r="AY8"/>
    </row>
    <row r="9" spans="1:51" s="70" customFormat="1" ht="11.25" customHeight="1">
      <c r="A9" s="166"/>
      <c r="B9" s="71">
        <f>IF(B8&gt;D8,2,IF(B8+D8=0,0,IF(D8=B8,1,0)))</f>
        <v>2</v>
      </c>
      <c r="C9" s="73" t="s">
        <v>83</v>
      </c>
      <c r="D9" s="71">
        <f>IF(B8&lt;D8,2,IF(B8+D8=0,0,IF(B8=D8,1,0)))</f>
        <v>0</v>
      </c>
      <c r="E9" s="177" t="s">
        <v>105</v>
      </c>
      <c r="F9" s="177"/>
      <c r="G9" s="177"/>
      <c r="H9" s="71">
        <f>IF(H8&gt;J8,2,IF(G8+J8=0,0,IF(J8=H8,1,0)))</f>
        <v>2</v>
      </c>
      <c r="I9" s="73" t="s">
        <v>83</v>
      </c>
      <c r="J9" s="71">
        <f>IF(H8&lt;J8,2,IF(H8+J8=0,0,IF(H8=J8,1,0)))</f>
        <v>0</v>
      </c>
      <c r="K9" s="71">
        <f>IF(K8&gt;M8,2,IF(J8+M8=0,0,IF(M8=K8,1,0)))</f>
        <v>0</v>
      </c>
      <c r="L9" s="73" t="s">
        <v>83</v>
      </c>
      <c r="M9" s="71">
        <f>IF(K8&lt;M8,2,IF(K8+M8=0,0,IF(K8=M8,1,0)))</f>
        <v>2</v>
      </c>
      <c r="N9" s="71">
        <f>IF(N8&gt;P8,2,IF(M8+P8=0,0,IF(P8=N8,1,0)))</f>
        <v>0</v>
      </c>
      <c r="O9" s="73" t="s">
        <v>83</v>
      </c>
      <c r="P9" s="71">
        <f>IF(N8&lt;P8,2,IF(N8+P8=0,0,IF(N8=P8,1,0)))</f>
        <v>2</v>
      </c>
      <c r="Q9" s="71">
        <f>IF(Q8&gt;S8,2,IF(P8+S8=0,0,IF(S8=Q8,1,0)))</f>
        <v>2</v>
      </c>
      <c r="R9" s="73" t="s">
        <v>83</v>
      </c>
      <c r="S9" s="71">
        <f>IF(Q8&lt;S8,2,IF(Q8+S8=0,0,IF(Q8=S8,1,0)))</f>
        <v>0</v>
      </c>
      <c r="T9" s="71">
        <f>IF(T8&gt;V8,2,IF(S8+V8=0,0,IF(V8=T8,1,0)))</f>
        <v>0</v>
      </c>
      <c r="U9" s="73" t="s">
        <v>83</v>
      </c>
      <c r="V9" s="71">
        <f>IF(T8&lt;V8,2,IF(T8+V8=0,0,IF(T8=V8,1,0)))</f>
        <v>2</v>
      </c>
      <c r="W9" s="71">
        <f>IF(W8&gt;Y8,2,IF(V8+Y8=0,0,IF(Y8=W8,1,0)))</f>
        <v>2</v>
      </c>
      <c r="X9" s="73" t="s">
        <v>83</v>
      </c>
      <c r="Y9" s="71">
        <f>IF(W8&lt;Y8,2,IF(W8+Y8=0,0,IF(W8=Y8,1,0)))</f>
        <v>0</v>
      </c>
      <c r="Z9" s="71">
        <f>IF(Z8&gt;AB8,2,IF(Y8+AB8=0,0,IF(AB8=Z8,1,0)))</f>
        <v>2</v>
      </c>
      <c r="AA9" s="73" t="s">
        <v>83</v>
      </c>
      <c r="AB9" s="71">
        <f>IF(Z8&lt;AB8,2,IF(Z8+AB8=0,0,IF(Z8=AB8,1,0)))</f>
        <v>0</v>
      </c>
      <c r="AC9" s="71">
        <f>IF(AC8&gt;AE8,2,IF(AB8+AE8=0,0,IF(AE8=AC8,1,0)))</f>
        <v>0</v>
      </c>
      <c r="AD9" s="73" t="s">
        <v>83</v>
      </c>
      <c r="AE9" s="71">
        <f>IF(AC8&lt;AE8,2,IF(AC8+AE8=0,0,IF(AC8=AE8,1,0)))</f>
        <v>2</v>
      </c>
      <c r="AF9" s="71">
        <v>2</v>
      </c>
      <c r="AG9" s="73" t="s">
        <v>83</v>
      </c>
      <c r="AH9" s="71">
        <f>IF(AF8&lt;AH8,2,IF(AF8+AH8=0,0,IF(AF8=AH8,1,0)))</f>
        <v>2</v>
      </c>
      <c r="AI9" s="71">
        <f>IF(AI8&gt;AK8,2,IF(AH8+AK8=0,0,IF(AK8=AI8,1,0)))</f>
        <v>0</v>
      </c>
      <c r="AJ9" s="73" t="s">
        <v>83</v>
      </c>
      <c r="AK9" s="71">
        <f>IF(AI8&lt;AK8,2,IF(AI8+AK8=0,0,IF(AI8=AK8,1,0)))</f>
        <v>2</v>
      </c>
      <c r="AL9" s="71">
        <v>0</v>
      </c>
      <c r="AM9" s="73" t="s">
        <v>83</v>
      </c>
      <c r="AN9" s="71">
        <f>IF(AL8&lt;AN8,2,IF(AL8+AN8=0,0,IF(AL8=AN8,1,0)))</f>
        <v>0</v>
      </c>
      <c r="AO9" s="71">
        <f>IF(AO8&gt;AQ8,2,IF(AN8+AQ8=0,0,IF(AQ8=AO8,1,0)))</f>
        <v>0</v>
      </c>
      <c r="AP9" s="73" t="s">
        <v>83</v>
      </c>
      <c r="AQ9" s="71">
        <f>IF(AO8&lt;AQ8,2,IF(AO8+AQ8=0,0,IF(AO8=AQ8,1,0)))</f>
        <v>0</v>
      </c>
      <c r="AR9" s="184">
        <f>AR8-AT8</f>
        <v>6</v>
      </c>
      <c r="AS9" s="184"/>
      <c r="AT9" s="184"/>
      <c r="AU9" s="185">
        <f>AU8-AW8</f>
        <v>0</v>
      </c>
      <c r="AV9" s="185"/>
      <c r="AW9" s="185"/>
      <c r="AX9" s="168"/>
      <c r="AY9"/>
    </row>
    <row r="10" spans="1:51" s="70" customFormat="1" ht="11.25" customHeight="1">
      <c r="A10" s="166" t="str">
        <f>Beschrieb!I9</f>
        <v>BRSG Bürstadt</v>
      </c>
      <c r="B10" s="63">
        <f>'SpPl. Damen'!AH89</f>
        <v>22</v>
      </c>
      <c r="C10" s="65" t="s">
        <v>83</v>
      </c>
      <c r="D10" s="63">
        <f>'SpPl. Damen'!AE89</f>
        <v>19</v>
      </c>
      <c r="E10" s="63">
        <f>'SpPl. Damen'!AH105</f>
        <v>18</v>
      </c>
      <c r="F10" s="65" t="s">
        <v>83</v>
      </c>
      <c r="G10" s="63">
        <f>'SpPl. Damen'!AE105</f>
        <v>22</v>
      </c>
      <c r="H10" s="167" t="s">
        <v>107</v>
      </c>
      <c r="I10" s="167"/>
      <c r="J10" s="167"/>
      <c r="K10" s="63">
        <f>'SpPl. Damen'!AE71</f>
        <v>19</v>
      </c>
      <c r="L10" s="65" t="s">
        <v>83</v>
      </c>
      <c r="M10" s="63">
        <f>'SpPl. Damen'!AH71</f>
        <v>21</v>
      </c>
      <c r="N10" s="63">
        <f>'SpPl. Damen'!AE113</f>
        <v>20</v>
      </c>
      <c r="O10" s="65" t="s">
        <v>83</v>
      </c>
      <c r="P10" s="63">
        <f>'SpPl. Damen'!AH113</f>
        <v>15</v>
      </c>
      <c r="Q10" s="63">
        <f>'SpPl. Damen'!AE75</f>
        <v>16</v>
      </c>
      <c r="R10" s="65" t="s">
        <v>83</v>
      </c>
      <c r="S10" s="63">
        <f>'SpPl. Damen'!AH75</f>
        <v>22</v>
      </c>
      <c r="T10" s="63">
        <f>'SpPl. Damen'!AE59</f>
        <v>19</v>
      </c>
      <c r="U10" s="65" t="s">
        <v>83</v>
      </c>
      <c r="V10" s="63">
        <f>'SpPl. Damen'!AH59</f>
        <v>22</v>
      </c>
      <c r="W10" s="63">
        <f>'SpPl. Damen'!AE43</f>
        <v>21</v>
      </c>
      <c r="X10" s="65" t="s">
        <v>83</v>
      </c>
      <c r="Y10" s="63">
        <f>'SpPl. Damen'!AH43</f>
        <v>21</v>
      </c>
      <c r="Z10" s="63">
        <f>'SpPl. Damen'!AE27</f>
        <v>19</v>
      </c>
      <c r="AA10" s="65" t="s">
        <v>83</v>
      </c>
      <c r="AB10" s="63">
        <f>'SpPl. Damen'!AH27</f>
        <v>22</v>
      </c>
      <c r="AC10" s="63">
        <f>'SpPl. Damen'!AE19</f>
        <v>19</v>
      </c>
      <c r="AD10" s="65" t="s">
        <v>83</v>
      </c>
      <c r="AE10" s="63">
        <f>'SpPl. Damen'!AH19</f>
        <v>18</v>
      </c>
      <c r="AF10" s="63">
        <f>'SpPl. Damen'!AE35</f>
        <v>19</v>
      </c>
      <c r="AG10" s="65" t="s">
        <v>83</v>
      </c>
      <c r="AH10" s="63">
        <f>'SpPl. Damen'!AH35</f>
        <v>23</v>
      </c>
      <c r="AI10" s="63">
        <f>'SpPl. Damen'!AE51</f>
        <v>19</v>
      </c>
      <c r="AJ10" s="65" t="s">
        <v>83</v>
      </c>
      <c r="AK10" s="63">
        <f>'SpPl. Damen'!AH51</f>
        <v>22</v>
      </c>
      <c r="AL10" s="63">
        <f>'SpPl. Damen'!AE83</f>
        <v>0</v>
      </c>
      <c r="AM10" s="65" t="s">
        <v>83</v>
      </c>
      <c r="AN10" s="63">
        <f>'SpPl. Damen'!AH83</f>
        <v>0</v>
      </c>
      <c r="AO10" s="63">
        <f>'SpPl. Damen'!AE99</f>
        <v>0</v>
      </c>
      <c r="AP10" s="65" t="s">
        <v>83</v>
      </c>
      <c r="AQ10" s="63">
        <f>'SpPl. Damen'!AH99</f>
        <v>0</v>
      </c>
      <c r="AR10" s="66">
        <f>SUM(B10,E10,H10,K10,N10,Q10,T10,W10,Z10,AC10,AF10,AI10,AL10,AO10)</f>
        <v>211</v>
      </c>
      <c r="AS10" s="67" t="s">
        <v>83</v>
      </c>
      <c r="AT10" s="77">
        <f>SUM(D10,G10,J10,M10,P10,S10,V10,Y10,AB10,AE10,AH10,AK10,AN10,AQ10)</f>
        <v>227</v>
      </c>
      <c r="AU10" s="68">
        <f>SUM(B11,E11,H11,K11,N11,Q11,T11,W11,Z11,AC11,AF11,AI11,AL11,AO11)</f>
        <v>7</v>
      </c>
      <c r="AV10" s="67" t="s">
        <v>83</v>
      </c>
      <c r="AW10" s="69">
        <f>SUM(D11,G11,J11,M11,P11,S11,V11,Y11,AB11,AE11,AH11,AK11,AN11,AQ11)</f>
        <v>15</v>
      </c>
      <c r="AX10" s="168">
        <v>10</v>
      </c>
      <c r="AY10"/>
    </row>
    <row r="11" spans="1:51" s="70" customFormat="1" ht="11.25" customHeight="1">
      <c r="A11" s="166"/>
      <c r="B11" s="71">
        <f>IF(B10&gt;D10,2,IF(B10+D10=0,0,IF(D10=B10,1,0)))</f>
        <v>2</v>
      </c>
      <c r="C11" s="73" t="s">
        <v>83</v>
      </c>
      <c r="D11" s="71">
        <f>IF(B10&lt;D10,2,IF(B10+D10=0,0,IF(B10=D10,1,0)))</f>
        <v>0</v>
      </c>
      <c r="E11" s="71">
        <f>IF(E10&gt;G10,2,IF(E10+G10=0,0,IF(G10=E10,1,0)))</f>
        <v>0</v>
      </c>
      <c r="F11" s="73" t="s">
        <v>83</v>
      </c>
      <c r="G11" s="71">
        <f>IF(E10&lt;G10,2,IF(E10+G10=0,0,IF(E10=G10,1,0)))</f>
        <v>2</v>
      </c>
      <c r="H11" s="177" t="s">
        <v>105</v>
      </c>
      <c r="I11" s="177"/>
      <c r="J11" s="177"/>
      <c r="K11" s="71">
        <f>IF(K10&gt;M10,2,IF(J10+M10=0,0,IF(M10=K10,1,0)))</f>
        <v>0</v>
      </c>
      <c r="L11" s="73" t="s">
        <v>83</v>
      </c>
      <c r="M11" s="71">
        <f>IF(K10&lt;M10,2,IF(K10+M10=0,0,IF(K10=M10,1,0)))</f>
        <v>2</v>
      </c>
      <c r="N11" s="71">
        <v>2</v>
      </c>
      <c r="O11" s="73" t="s">
        <v>83</v>
      </c>
      <c r="P11" s="71">
        <f>IF(N10&lt;P10,2,IF(N10+P10=0,0,IF(N10=P10,1,0)))</f>
        <v>0</v>
      </c>
      <c r="Q11" s="71">
        <f>IF(Q10&gt;S10,2,IF(P10+S10=0,0,IF(S10=Q10,1,0)))</f>
        <v>0</v>
      </c>
      <c r="R11" s="73" t="s">
        <v>83</v>
      </c>
      <c r="S11" s="71">
        <f>IF(Q10&lt;S10,2,IF(Q10+S10=0,0,IF(Q10=S10,1,0)))</f>
        <v>2</v>
      </c>
      <c r="T11" s="71">
        <f>IF(T10&gt;V10,2,IF(S10+V10=0,0,IF(V10=T10,1,0)))</f>
        <v>0</v>
      </c>
      <c r="U11" s="73" t="s">
        <v>83</v>
      </c>
      <c r="V11" s="71">
        <f>IF(T10&lt;V10,2,IF(T10+V10=0,0,IF(T10=V10,1,0)))</f>
        <v>2</v>
      </c>
      <c r="W11" s="71">
        <f>IF(W10&gt;Y10,2,IF(V10+Y10=0,0,IF(Y10=W10,1,0)))</f>
        <v>1</v>
      </c>
      <c r="X11" s="73" t="s">
        <v>83</v>
      </c>
      <c r="Y11" s="71">
        <f>IF(W10&lt;Y10,2,IF(W10+Y10=0,0,IF(W10=Y10,1,0)))</f>
        <v>1</v>
      </c>
      <c r="Z11" s="71">
        <f>IF(Z10&gt;AB10,2,IF(Y10+AB10=0,0,IF(AB10=Z10,1,0)))</f>
        <v>0</v>
      </c>
      <c r="AA11" s="73" t="s">
        <v>83</v>
      </c>
      <c r="AB11" s="71">
        <f>IF(Z10&lt;AB10,2,IF(Z10+AB10=0,0,IF(Z10=AB10,1,0)))</f>
        <v>2</v>
      </c>
      <c r="AC11" s="71">
        <f>IF(AC10&gt;AE10,2,IF(AB10+AE10=0,0,IF(AE10=AC10,1,0)))</f>
        <v>2</v>
      </c>
      <c r="AD11" s="73" t="s">
        <v>83</v>
      </c>
      <c r="AE11" s="71">
        <f>IF(AC10&lt;AE10,2,IF(AC10+AE10=0,0,IF(AC10=AE10,1,0)))</f>
        <v>0</v>
      </c>
      <c r="AF11" s="71">
        <f>IF(AF10&gt;AH10,2,IF(AE10+AH10=0,0,IF(AH10=AF10,1,0)))</f>
        <v>0</v>
      </c>
      <c r="AG11" s="73" t="s">
        <v>83</v>
      </c>
      <c r="AH11" s="71">
        <f>IF(AF10&lt;AH10,2,IF(AF10+AH10=0,0,IF(AF10=AH10,1,0)))</f>
        <v>2</v>
      </c>
      <c r="AI11" s="71">
        <v>0</v>
      </c>
      <c r="AJ11" s="73" t="s">
        <v>83</v>
      </c>
      <c r="AK11" s="71">
        <v>2</v>
      </c>
      <c r="AL11" s="71">
        <v>0</v>
      </c>
      <c r="AM11" s="73" t="s">
        <v>83</v>
      </c>
      <c r="AN11" s="71">
        <f>IF(AL10&lt;AN10,2,IF(AL10+AN10=0,0,IF(AL10=AN10,1,0)))</f>
        <v>0</v>
      </c>
      <c r="AO11" s="71">
        <f>IF(AO10&gt;AQ10,2,IF(AN10+AQ10=0,0,IF(AQ10=AO10,1,0)))</f>
        <v>0</v>
      </c>
      <c r="AP11" s="73" t="s">
        <v>83</v>
      </c>
      <c r="AQ11" s="71">
        <f>IF(AO10&lt;AQ10,2,IF(AO10+AQ10=0,0,IF(AO10=AQ10,1,0)))</f>
        <v>0</v>
      </c>
      <c r="AR11" s="184">
        <f>AR10-AT10</f>
        <v>-16</v>
      </c>
      <c r="AS11" s="184"/>
      <c r="AT11" s="184"/>
      <c r="AU11" s="185">
        <f>AU10-AW10</f>
        <v>-8</v>
      </c>
      <c r="AV11" s="185"/>
      <c r="AW11" s="185"/>
      <c r="AX11" s="168"/>
      <c r="AY11"/>
    </row>
    <row r="12" spans="1:51" s="70" customFormat="1" ht="11.25" customHeight="1">
      <c r="A12" s="166" t="str">
        <f>Beschrieb!I10</f>
        <v>BRS Rudolstadt</v>
      </c>
      <c r="B12" s="63">
        <f>'SpPl. Damen'!AH73</f>
        <v>19</v>
      </c>
      <c r="C12" s="65" t="s">
        <v>83</v>
      </c>
      <c r="D12" s="63">
        <f>'SpPl. Damen'!AE73</f>
        <v>16</v>
      </c>
      <c r="E12" s="63">
        <f>'SpPl. Damen'!AH90</f>
        <v>22</v>
      </c>
      <c r="F12" s="65" t="s">
        <v>83</v>
      </c>
      <c r="G12" s="63">
        <f>'SpPl. Damen'!AE90</f>
        <v>20</v>
      </c>
      <c r="H12" s="63">
        <f>'SpPl. Damen'!AH71</f>
        <v>21</v>
      </c>
      <c r="I12" s="65" t="s">
        <v>83</v>
      </c>
      <c r="J12" s="63">
        <f>'SpPl. Damen'!AE71</f>
        <v>19</v>
      </c>
      <c r="K12" s="167" t="s">
        <v>107</v>
      </c>
      <c r="L12" s="167"/>
      <c r="M12" s="167"/>
      <c r="N12" s="63">
        <f>'SpPl. Damen'!AE106</f>
        <v>21</v>
      </c>
      <c r="O12" s="65" t="s">
        <v>83</v>
      </c>
      <c r="P12" s="63">
        <f>'SpPl. Damen'!AH106</f>
        <v>19</v>
      </c>
      <c r="Q12" s="63">
        <f>'SpPl. Damen'!AE114</f>
        <v>21</v>
      </c>
      <c r="R12" s="65" t="s">
        <v>83</v>
      </c>
      <c r="S12" s="63">
        <f>'SpPl. Damen'!AH114</f>
        <v>20</v>
      </c>
      <c r="T12" s="63">
        <f>'SpPl. Damen'!AE100</f>
        <v>18</v>
      </c>
      <c r="U12" s="65" t="s">
        <v>83</v>
      </c>
      <c r="V12" s="63">
        <f>'SpPl. Damen'!AH100</f>
        <v>21</v>
      </c>
      <c r="W12" s="63">
        <f>'SpPl. Damen'!AE60</f>
        <v>23</v>
      </c>
      <c r="X12" s="65" t="s">
        <v>83</v>
      </c>
      <c r="Y12" s="63">
        <f>'SpPl. Damen'!AH60</f>
        <v>15</v>
      </c>
      <c r="Z12" s="63">
        <f>'SpPl. Damen'!AE44</f>
        <v>20</v>
      </c>
      <c r="AA12" s="65" t="s">
        <v>83</v>
      </c>
      <c r="AB12" s="63">
        <f>'SpPl. Damen'!AH44</f>
        <v>19</v>
      </c>
      <c r="AC12" s="63">
        <f>'SpPl. Damen'!AE28</f>
        <v>22</v>
      </c>
      <c r="AD12" s="65" t="s">
        <v>83</v>
      </c>
      <c r="AE12" s="63">
        <f>'SpPl. Damen'!AH28</f>
        <v>19</v>
      </c>
      <c r="AF12" s="63">
        <f>'SpPl. Damen'!AE20</f>
        <v>22</v>
      </c>
      <c r="AG12" s="65" t="s">
        <v>83</v>
      </c>
      <c r="AH12" s="63">
        <f>'SpPl. Damen'!AH20</f>
        <v>18</v>
      </c>
      <c r="AI12" s="63">
        <f>'SpPl. Damen'!AE36</f>
        <v>21</v>
      </c>
      <c r="AJ12" s="65" t="s">
        <v>83</v>
      </c>
      <c r="AK12" s="63">
        <f>'SpPl. Damen'!AH36</f>
        <v>19</v>
      </c>
      <c r="AL12" s="63">
        <f>'SpPl. Damen'!AE52</f>
        <v>0</v>
      </c>
      <c r="AM12" s="65" t="s">
        <v>83</v>
      </c>
      <c r="AN12" s="63">
        <f>'SpPl. Damen'!AH52</f>
        <v>0</v>
      </c>
      <c r="AO12" s="63">
        <f>'SpPl. Damen'!AE84</f>
        <v>0</v>
      </c>
      <c r="AP12" s="65" t="s">
        <v>83</v>
      </c>
      <c r="AQ12" s="63">
        <f>'SpPl. Damen'!AH84</f>
        <v>0</v>
      </c>
      <c r="AR12" s="66">
        <f>SUM(B12,E12,H12,K12,N12,Q12,T12,W12,Z12,AC12,AF12,AI12,AL12,AO12)</f>
        <v>230</v>
      </c>
      <c r="AS12" s="67" t="s">
        <v>83</v>
      </c>
      <c r="AT12" s="77">
        <f>SUM(D12,G12,J12,M12,P12,S12,V12,Y12,AB12,AE12,AH12,AK12,AN12,AQ12)</f>
        <v>205</v>
      </c>
      <c r="AU12" s="68">
        <f>SUM(B13,E13,H13,K13,N13,Q13,T13,W13,Z13,AC13,AF13,AI13,AL13,AO13)</f>
        <v>20</v>
      </c>
      <c r="AV12" s="67" t="s">
        <v>83</v>
      </c>
      <c r="AW12" s="69">
        <f>SUM(D13,G13,J13,M13,P13,S13,V13,Y13,AB13,AE13,AH13,AK13,AN13,AQ13)</f>
        <v>2</v>
      </c>
      <c r="AX12" s="168">
        <v>1</v>
      </c>
      <c r="AY12"/>
    </row>
    <row r="13" spans="1:51" s="70" customFormat="1" ht="11.25" customHeight="1">
      <c r="A13" s="166"/>
      <c r="B13" s="71">
        <f>IF(B12&gt;D12,2,IF(B12+D12=0,0,IF(D12=B12,1,0)))</f>
        <v>2</v>
      </c>
      <c r="C13" s="73" t="s">
        <v>83</v>
      </c>
      <c r="D13" s="71">
        <f>IF(B12&lt;D12,2,IF(B12+D12=0,0,IF(B12=D12,1,0)))</f>
        <v>0</v>
      </c>
      <c r="E13" s="71">
        <f>IF(E12&gt;G12,2,IF(E12+G12=0,0,IF(G12=E12,1,0)))</f>
        <v>2</v>
      </c>
      <c r="F13" s="73" t="s">
        <v>83</v>
      </c>
      <c r="G13" s="71">
        <f>IF(E12&lt;G12,2,IF(E12+G12=0,0,IF(E12=G12,1,0)))</f>
        <v>0</v>
      </c>
      <c r="H13" s="71">
        <f>IF(H12&gt;J12,2,IF(H12+J12=0,0,IF(J12=H12,1,0)))</f>
        <v>2</v>
      </c>
      <c r="I13" s="73" t="s">
        <v>83</v>
      </c>
      <c r="J13" s="71">
        <f>IF(H12&lt;J12,2,IF(H12+J12=0,0,IF(H12=J12,1,0)))</f>
        <v>0</v>
      </c>
      <c r="K13" s="177" t="s">
        <v>105</v>
      </c>
      <c r="L13" s="177"/>
      <c r="M13" s="177"/>
      <c r="N13" s="71">
        <f>IF(N12&gt;P12,2,IF(M12+P12=0,0,IF(P12=N12,1,0)))</f>
        <v>2</v>
      </c>
      <c r="O13" s="73" t="s">
        <v>83</v>
      </c>
      <c r="P13" s="71">
        <f>IF(N12&lt;P12,2,IF(N12+P12=0,0,IF(N12=P12,1,0)))</f>
        <v>0</v>
      </c>
      <c r="Q13" s="71">
        <v>2</v>
      </c>
      <c r="R13" s="73" t="s">
        <v>83</v>
      </c>
      <c r="S13" s="71">
        <f>IF(Q12&lt;S12,2,IF(Q12+S12=0,0,IF(Q12=S12,1,0)))</f>
        <v>0</v>
      </c>
      <c r="T13" s="71">
        <f>IF(T12&gt;V12,2,IF(S12+V12=0,0,IF(V12=T12,1,0)))</f>
        <v>0</v>
      </c>
      <c r="U13" s="73" t="s">
        <v>83</v>
      </c>
      <c r="V13" s="71">
        <f>IF(T12&lt;V12,2,IF(T12+V12=0,0,IF(T12=V12,1,0)))</f>
        <v>2</v>
      </c>
      <c r="W13" s="71">
        <f>IF(W12&gt;Y12,2,IF(V12+Y12=0,0,IF(Y12=W12,1,0)))</f>
        <v>2</v>
      </c>
      <c r="X13" s="73" t="s">
        <v>83</v>
      </c>
      <c r="Y13" s="71">
        <f>IF(W12&lt;Y12,2,IF(W12+Y12=0,0,IF(W12=Y12,1,0)))</f>
        <v>0</v>
      </c>
      <c r="Z13" s="71">
        <f>IF(Z12&gt;AB12,2,IF(Y12+AB12=0,0,IF(AB12=Z12,1,0)))</f>
        <v>2</v>
      </c>
      <c r="AA13" s="73" t="s">
        <v>83</v>
      </c>
      <c r="AB13" s="71">
        <f>IF(Z12&lt;AB12,2,IF(Z12+AB12=0,0,IF(Z12=AB12,1,0)))</f>
        <v>0</v>
      </c>
      <c r="AC13" s="71">
        <f>IF(AC12&gt;AE12,2,IF(AB12+AE12=0,0,IF(AE12=AC12,1,0)))</f>
        <v>2</v>
      </c>
      <c r="AD13" s="73" t="s">
        <v>83</v>
      </c>
      <c r="AE13" s="71">
        <f>IF(AC12&lt;AE12,2,IF(AC12+AE12=0,0,IF(AC12=AE12,1,0)))</f>
        <v>0</v>
      </c>
      <c r="AF13" s="71">
        <f>IF(AF12&gt;AH12,2,IF(AE12+AH12=0,0,IF(AH12=AF12,1,0)))</f>
        <v>2</v>
      </c>
      <c r="AG13" s="73" t="s">
        <v>83</v>
      </c>
      <c r="AH13" s="71">
        <f>IF(AF12&lt;AH12,2,IF(AF12+AH12=0,0,IF(AF12=AH12,1,0)))</f>
        <v>0</v>
      </c>
      <c r="AI13" s="71">
        <f>IF(AI12&gt;AK12,2,IF(AH12+AK12=0,0,IF(AK12=AI12,1,0)))</f>
        <v>2</v>
      </c>
      <c r="AJ13" s="73" t="s">
        <v>83</v>
      </c>
      <c r="AK13" s="71">
        <f>IF(AI12&lt;AK12,2,IF(AI12+AK12=0,0,IF(AI12=AK12,1,0)))</f>
        <v>0</v>
      </c>
      <c r="AL13" s="71">
        <v>0</v>
      </c>
      <c r="AM13" s="73" t="s">
        <v>83</v>
      </c>
      <c r="AN13" s="71">
        <f>IF(AL12&lt;AN12,2,IF(AL12+AN12=0,0,IF(AL12=AN12,1,0)))</f>
        <v>0</v>
      </c>
      <c r="AO13" s="71">
        <f>IF(AO12&gt;AQ12,2,IF(AN12+AQ12=0,0,IF(AQ12=AO12,1,0)))</f>
        <v>0</v>
      </c>
      <c r="AP13" s="73" t="s">
        <v>83</v>
      </c>
      <c r="AQ13" s="71">
        <f>IF(AO12&lt;AQ12,2,IF(AO12+AQ12=0,0,IF(AO12=AQ12,1,0)))</f>
        <v>0</v>
      </c>
      <c r="AR13" s="184">
        <f>AR12-AT12</f>
        <v>25</v>
      </c>
      <c r="AS13" s="184"/>
      <c r="AT13" s="184"/>
      <c r="AU13" s="185">
        <f>AU12-AW12</f>
        <v>18</v>
      </c>
      <c r="AV13" s="185"/>
      <c r="AW13" s="185"/>
      <c r="AX13" s="168"/>
      <c r="AY13"/>
    </row>
    <row r="14" spans="1:51" s="70" customFormat="1" ht="11.25" customHeight="1">
      <c r="A14" s="166" t="str">
        <f>Beschrieb!I11</f>
        <v>BSA Gnarrenburg</v>
      </c>
      <c r="B14" s="63">
        <f>'SpPl. Damen'!AH57</f>
        <v>16</v>
      </c>
      <c r="C14" s="65" t="s">
        <v>83</v>
      </c>
      <c r="D14" s="63">
        <f>'SpPl. Damen'!AE57</f>
        <v>18</v>
      </c>
      <c r="E14" s="63">
        <f>'SpPl. Damen'!AH74</f>
        <v>21</v>
      </c>
      <c r="F14" s="65" t="s">
        <v>83</v>
      </c>
      <c r="G14" s="63">
        <f>'SpPl. Damen'!AE74</f>
        <v>20</v>
      </c>
      <c r="H14" s="63">
        <f>'SpPl. Damen'!AH113</f>
        <v>15</v>
      </c>
      <c r="I14" s="65" t="s">
        <v>83</v>
      </c>
      <c r="J14" s="63">
        <f>'SpPl. Damen'!AE113</f>
        <v>20</v>
      </c>
      <c r="K14" s="63">
        <f>'SpPl. Damen'!AH106</f>
        <v>19</v>
      </c>
      <c r="L14" s="65" t="s">
        <v>83</v>
      </c>
      <c r="M14" s="63">
        <f>'SpPl. Damen'!AE106</f>
        <v>21</v>
      </c>
      <c r="N14" s="167" t="s">
        <v>107</v>
      </c>
      <c r="O14" s="167"/>
      <c r="P14" s="167"/>
      <c r="Q14" s="63">
        <f>'SpPl. Damen'!AE101</f>
        <v>23</v>
      </c>
      <c r="R14" s="65" t="s">
        <v>83</v>
      </c>
      <c r="S14" s="63">
        <f>'SpPl. Damen'!AH101</f>
        <v>17</v>
      </c>
      <c r="T14" s="63">
        <f>'SpPl. Damen'!AE91</f>
        <v>19</v>
      </c>
      <c r="U14" s="65" t="s">
        <v>83</v>
      </c>
      <c r="V14" s="63">
        <f>'SpPl. Damen'!AH91</f>
        <v>17</v>
      </c>
      <c r="W14" s="63">
        <f>'SpPl. Damen'!AE85</f>
        <v>22</v>
      </c>
      <c r="X14" s="65" t="s">
        <v>83</v>
      </c>
      <c r="Y14" s="63">
        <f>'SpPl. Damen'!AH85</f>
        <v>18</v>
      </c>
      <c r="Z14" s="63">
        <f>'SpPl. Damen'!AE65</f>
        <v>18</v>
      </c>
      <c r="AA14" s="65" t="s">
        <v>83</v>
      </c>
      <c r="AB14" s="63">
        <f>'SpPl. Damen'!AH65</f>
        <v>20</v>
      </c>
      <c r="AC14" s="63">
        <f>'SpPl. Damen'!AE45</f>
        <v>19</v>
      </c>
      <c r="AD14" s="65" t="s">
        <v>83</v>
      </c>
      <c r="AE14" s="63">
        <f>'SpPl. Damen'!AH45</f>
        <v>15</v>
      </c>
      <c r="AF14" s="63">
        <f>'SpPl. Damen'!AE29</f>
        <v>12</v>
      </c>
      <c r="AG14" s="65" t="s">
        <v>83</v>
      </c>
      <c r="AH14" s="63">
        <f>'SpPl. Damen'!AH29</f>
        <v>19</v>
      </c>
      <c r="AI14" s="63">
        <f>'SpPl. Damen'!AE21</f>
        <v>20</v>
      </c>
      <c r="AJ14" s="65" t="s">
        <v>83</v>
      </c>
      <c r="AK14" s="63">
        <f>'SpPl. Damen'!AH21</f>
        <v>20</v>
      </c>
      <c r="AL14" s="63">
        <f>'SpPl. Damen'!AE37</f>
        <v>0</v>
      </c>
      <c r="AM14" s="65" t="s">
        <v>83</v>
      </c>
      <c r="AN14" s="63">
        <f>'SpPl. Damen'!AH37</f>
        <v>0</v>
      </c>
      <c r="AO14" s="63">
        <f>'SpPl. Damen'!AE53</f>
        <v>0</v>
      </c>
      <c r="AP14" s="65" t="s">
        <v>83</v>
      </c>
      <c r="AQ14" s="63">
        <f>'SpPl. Damen'!AH53</f>
        <v>0</v>
      </c>
      <c r="AR14" s="66">
        <f>SUM(B14,E14,H14,K14,N14,Q14,T14,W14,Z14,AC14,AF14,AI14,AL14,AO14)</f>
        <v>204</v>
      </c>
      <c r="AS14" s="67" t="s">
        <v>83</v>
      </c>
      <c r="AT14" s="77">
        <f>SUM(D14,G14,J14,M14,P14,S14,V14,Y14,AB14,AE14,AH14,AK14,AN14,AQ14)</f>
        <v>205</v>
      </c>
      <c r="AU14" s="68">
        <f>SUM(B15,E15,H15,K15,N15,Q15,T15,W15,Z15,AC15,AF15,AI15,AL15,AO15)</f>
        <v>12</v>
      </c>
      <c r="AV14" s="67" t="s">
        <v>83</v>
      </c>
      <c r="AW14" s="69">
        <f>SUM(D15,G15,J15,M15,P15,S15,V15,Y15,AB15,AE15,AH15,AK15,AN15,AQ15)</f>
        <v>10</v>
      </c>
      <c r="AX14" s="168">
        <v>4</v>
      </c>
      <c r="AY14"/>
    </row>
    <row r="15" spans="1:51" s="70" customFormat="1" ht="11.25" customHeight="1">
      <c r="A15" s="166"/>
      <c r="B15" s="71">
        <f>IF(B14&gt;D14,2,IF(B14+D14=0,0,IF(D14=B14,1,0)))</f>
        <v>0</v>
      </c>
      <c r="C15" s="73" t="s">
        <v>83</v>
      </c>
      <c r="D15" s="71">
        <f>IF(B14&lt;D14,2,IF(B14+D14=0,0,IF(B14=D14,1,0)))</f>
        <v>2</v>
      </c>
      <c r="E15" s="71">
        <f>IF(E14&gt;G14,2,IF(E14+G14=0,0,IF(G14=E14,1,0)))</f>
        <v>2</v>
      </c>
      <c r="F15" s="73" t="s">
        <v>83</v>
      </c>
      <c r="G15" s="71">
        <f>IF(E14&lt;G14,2,IF(E14+G14=0,0,IF(E14=G14,1,0)))</f>
        <v>0</v>
      </c>
      <c r="H15" s="71">
        <f>IF(H14&gt;J14,2,IF(H14+J14=0,0,IF(J14=H14,1,0)))</f>
        <v>0</v>
      </c>
      <c r="I15" s="73" t="s">
        <v>83</v>
      </c>
      <c r="J15" s="71">
        <f>IF(H14&lt;J14,2,IF(H14+J14=0,0,IF(H14=J14,1,0)))</f>
        <v>2</v>
      </c>
      <c r="K15" s="71">
        <f>IF(K14&gt;M14,2,IF(K14+M14=0,0,IF(M14=K14,1,0)))</f>
        <v>0</v>
      </c>
      <c r="L15" s="73" t="s">
        <v>83</v>
      </c>
      <c r="M15" s="71">
        <f>IF(K14&lt;M14,2,IF(K14+M14=0,0,IF(K14=M14,1,0)))</f>
        <v>2</v>
      </c>
      <c r="N15" s="177" t="s">
        <v>105</v>
      </c>
      <c r="O15" s="177"/>
      <c r="P15" s="177"/>
      <c r="Q15" s="71">
        <f>IF(Q14&gt;S14,2,IF(P14+S14=0,0,IF(S14=Q14,1,0)))</f>
        <v>2</v>
      </c>
      <c r="R15" s="73" t="s">
        <v>83</v>
      </c>
      <c r="S15" s="71">
        <f>IF(Q14&lt;S14,2,IF(Q14+S14=0,0,IF(Q14=S14,1,0)))</f>
        <v>0</v>
      </c>
      <c r="T15" s="71">
        <f>IF(T14&gt;V14,2,IF(S14+V14=0,0,IF(V14=T14,1,0)))</f>
        <v>2</v>
      </c>
      <c r="U15" s="73" t="s">
        <v>83</v>
      </c>
      <c r="V15" s="71">
        <f>IF(T14&lt;V14,2,IF(T14+V14=0,0,IF(T14=V14,1,0)))</f>
        <v>0</v>
      </c>
      <c r="W15" s="71">
        <f>IF(W14&gt;Y14,2,IF(V14+Y14=0,0,IF(Y14=W14,1,0)))</f>
        <v>2</v>
      </c>
      <c r="X15" s="73" t="s">
        <v>83</v>
      </c>
      <c r="Y15" s="71">
        <f>IF(W14&lt;Y14,2,IF(W14+Y14=0,0,IF(W14=Y14,1,0)))</f>
        <v>0</v>
      </c>
      <c r="Z15" s="71">
        <f>IF(Z14&gt;AB14,2,IF(Y14+AB14=0,0,IF(AB14=Z14,1,0)))</f>
        <v>0</v>
      </c>
      <c r="AA15" s="73" t="s">
        <v>83</v>
      </c>
      <c r="AB15" s="71">
        <f>IF(Z14&lt;AB14,2,IF(Z14+AB14=0,0,IF(Z14=AB14,1,0)))</f>
        <v>2</v>
      </c>
      <c r="AC15" s="71">
        <f>IF(AC14&gt;AE14,2,IF(AB14+AE14=0,0,IF(AE14=AC14,1,0)))</f>
        <v>2</v>
      </c>
      <c r="AD15" s="73" t="s">
        <v>83</v>
      </c>
      <c r="AE15" s="71">
        <f>IF(AC14&lt;AE14,2,IF(AC14+AE14=0,0,IF(AC14=AE14,1,0)))</f>
        <v>0</v>
      </c>
      <c r="AF15" s="71">
        <f>IF(AF14&gt;AH14,2,IF(AE14+AH14=0,0,IF(AH14=AF14,1,0)))</f>
        <v>0</v>
      </c>
      <c r="AG15" s="73" t="s">
        <v>83</v>
      </c>
      <c r="AH15" s="71">
        <f>IF(AF14&lt;AH14,2,IF(AF14+AH14=0,0,IF(AF14=AH14,1,0)))</f>
        <v>2</v>
      </c>
      <c r="AI15" s="71">
        <v>2</v>
      </c>
      <c r="AJ15" s="73" t="s">
        <v>83</v>
      </c>
      <c r="AK15" s="71">
        <v>0</v>
      </c>
      <c r="AL15" s="71">
        <v>0</v>
      </c>
      <c r="AM15" s="73" t="s">
        <v>83</v>
      </c>
      <c r="AN15" s="71">
        <f>IF(AL14&lt;AN14,2,IF(AL14+AN14=0,0,IF(AL14=AN14,1,0)))</f>
        <v>0</v>
      </c>
      <c r="AO15" s="71">
        <f>IF(AO14&gt;AQ14,2,IF(AN14+AQ14=0,0,IF(AQ14=AO14,1,0)))</f>
        <v>0</v>
      </c>
      <c r="AP15" s="73" t="s">
        <v>83</v>
      </c>
      <c r="AQ15" s="71">
        <f>IF(AO14&lt;AQ14,2,IF(AO14+AQ14=0,0,IF(AO14=AQ14,1,0)))</f>
        <v>0</v>
      </c>
      <c r="AR15" s="184">
        <f>AR14-AT14</f>
        <v>-1</v>
      </c>
      <c r="AS15" s="184"/>
      <c r="AT15" s="184"/>
      <c r="AU15" s="185">
        <f>AU14-AW14</f>
        <v>2</v>
      </c>
      <c r="AV15" s="185"/>
      <c r="AW15" s="185"/>
      <c r="AX15" s="168"/>
      <c r="AY15"/>
    </row>
    <row r="16" spans="1:51" s="70" customFormat="1" ht="11.25" customHeight="1">
      <c r="A16" s="166" t="str">
        <f>Beschrieb!I12</f>
        <v>Reha SG Itzehoe</v>
      </c>
      <c r="B16" s="63">
        <f>'SpPl. Damen'!AH41</f>
        <v>21</v>
      </c>
      <c r="C16" s="65" t="s">
        <v>83</v>
      </c>
      <c r="D16" s="63">
        <f>'SpPl. Damen'!AE41</f>
        <v>20</v>
      </c>
      <c r="E16" s="63">
        <f>'SpPl. Damen'!AH58</f>
        <v>18</v>
      </c>
      <c r="F16" s="65" t="s">
        <v>83</v>
      </c>
      <c r="G16" s="63">
        <f>'SpPl. Damen'!AE58</f>
        <v>23</v>
      </c>
      <c r="H16" s="63">
        <f>'SpPl. Damen'!AH75</f>
        <v>22</v>
      </c>
      <c r="I16" s="65" t="s">
        <v>83</v>
      </c>
      <c r="J16" s="63">
        <f>'SpPl. Damen'!AE75</f>
        <v>16</v>
      </c>
      <c r="K16" s="63">
        <f>'SpPl. Damen'!AH114</f>
        <v>20</v>
      </c>
      <c r="L16" s="65" t="s">
        <v>83</v>
      </c>
      <c r="M16" s="63">
        <f>'SpPl. Damen'!AE114</f>
        <v>21</v>
      </c>
      <c r="N16" s="63">
        <f>'SpPl. Damen'!AH101</f>
        <v>17</v>
      </c>
      <c r="O16" s="65" t="s">
        <v>83</v>
      </c>
      <c r="P16" s="63">
        <f>'SpPl. Damen'!AE101</f>
        <v>23</v>
      </c>
      <c r="Q16" s="167" t="s">
        <v>107</v>
      </c>
      <c r="R16" s="167"/>
      <c r="S16" s="167"/>
      <c r="T16" s="63">
        <f>'SpPl. Damen'!AE54</f>
        <v>19</v>
      </c>
      <c r="U16" s="65" t="s">
        <v>83</v>
      </c>
      <c r="V16" s="63">
        <f>'SpPl. Damen'!AH54</f>
        <v>19</v>
      </c>
      <c r="W16" s="63">
        <f>'SpPl. Damen'!AE107</f>
        <v>21</v>
      </c>
      <c r="X16" s="65" t="s">
        <v>83</v>
      </c>
      <c r="Y16" s="63">
        <f>'SpPl. Damen'!AH107</f>
        <v>20</v>
      </c>
      <c r="Z16" s="63">
        <f>'SpPl. Damen'!AE86</f>
        <v>20</v>
      </c>
      <c r="AA16" s="65" t="s">
        <v>83</v>
      </c>
      <c r="AB16" s="63">
        <f>'SpPl. Damen'!AH86</f>
        <v>19</v>
      </c>
      <c r="AC16" s="63">
        <f>'SpPl. Damen'!AE66</f>
        <v>21</v>
      </c>
      <c r="AD16" s="65" t="s">
        <v>83</v>
      </c>
      <c r="AE16" s="63">
        <f>'SpPl. Damen'!AH66</f>
        <v>16</v>
      </c>
      <c r="AF16" s="63">
        <f>'SpPl. Damen'!AE92</f>
        <v>18</v>
      </c>
      <c r="AG16" s="65" t="s">
        <v>83</v>
      </c>
      <c r="AH16" s="63">
        <f>'SpPl. Damen'!AH92</f>
        <v>23</v>
      </c>
      <c r="AI16" s="63">
        <f>'SpPl. Damen'!AE30</f>
        <v>17</v>
      </c>
      <c r="AJ16" s="65" t="s">
        <v>83</v>
      </c>
      <c r="AK16" s="63">
        <f>'SpPl. Damen'!AH30</f>
        <v>22</v>
      </c>
      <c r="AL16" s="63">
        <f>'SpPl. Damen'!AE22</f>
        <v>0</v>
      </c>
      <c r="AM16" s="65" t="s">
        <v>83</v>
      </c>
      <c r="AN16" s="63">
        <f>'SpPl. Damen'!AH22</f>
        <v>0</v>
      </c>
      <c r="AO16" s="63">
        <f>'SpPl. Damen'!AE38</f>
        <v>0</v>
      </c>
      <c r="AP16" s="65" t="s">
        <v>83</v>
      </c>
      <c r="AQ16" s="63">
        <f>'SpPl. Damen'!AH38</f>
        <v>0</v>
      </c>
      <c r="AR16" s="66">
        <f>SUM(B16,E16,H16,K16,N16,Q16,T16,W16,Z16,AC16,AF16,AI16,AL16,AO16)</f>
        <v>214</v>
      </c>
      <c r="AS16" s="67" t="s">
        <v>83</v>
      </c>
      <c r="AT16" s="77">
        <f>SUM(D16,G16,J16,M16,P16,S16,V16,Y16,AB16,AE16,AH16,AK16,AN16,AQ16)</f>
        <v>222</v>
      </c>
      <c r="AU16" s="68">
        <f>SUM(B17,E17,H17,K17,N17,Q17,T17,W17,Z17,AC17,AF17,AI17,AL17,AO17)</f>
        <v>11</v>
      </c>
      <c r="AV16" s="67" t="s">
        <v>83</v>
      </c>
      <c r="AW16" s="69">
        <f>SUM(D17,G17,J17,M17,P17,S17,V17,Y17,AB17,AE17,AH17,AK17,AN17,AQ17)</f>
        <v>11</v>
      </c>
      <c r="AX16" s="168">
        <v>6</v>
      </c>
      <c r="AY16"/>
    </row>
    <row r="17" spans="1:51" s="70" customFormat="1" ht="11.25" customHeight="1">
      <c r="A17" s="166"/>
      <c r="B17" s="71">
        <f>IF(B16&gt;D16,2,IF(B16+D16=0,0,IF(D16=B16,1,0)))</f>
        <v>2</v>
      </c>
      <c r="C17" s="73" t="s">
        <v>83</v>
      </c>
      <c r="D17" s="71">
        <f>IF(B16&lt;D16,2,IF(B16+D16=0,0,IF(B16=D16,1,0)))</f>
        <v>0</v>
      </c>
      <c r="E17" s="71">
        <f>IF(E16&gt;G16,2,IF(E16+G16=0,0,IF(G16=E16,1,0)))</f>
        <v>0</v>
      </c>
      <c r="F17" s="73" t="s">
        <v>83</v>
      </c>
      <c r="G17" s="71">
        <f>IF(E16&lt;G16,2,IF(E16+G16=0,0,IF(E16=G16,1,0)))</f>
        <v>2</v>
      </c>
      <c r="H17" s="71">
        <f>IF(H16&gt;J16,2,IF(H16+J16=0,0,IF(J16=H16,1,0)))</f>
        <v>2</v>
      </c>
      <c r="I17" s="73" t="s">
        <v>83</v>
      </c>
      <c r="J17" s="71">
        <f>IF(H16&lt;J16,2,IF(H16+J16=0,0,IF(H16=J16,1,0)))</f>
        <v>0</v>
      </c>
      <c r="K17" s="71">
        <f>IF(K16&gt;M16,2,IF(K16+M16=0,0,IF(M16=K16,1,0)))</f>
        <v>0</v>
      </c>
      <c r="L17" s="73" t="s">
        <v>83</v>
      </c>
      <c r="M17" s="71">
        <f>IF(K16&lt;M16,2,IF(K16+M16=0,0,IF(K16=M16,1,0)))</f>
        <v>2</v>
      </c>
      <c r="N17" s="71">
        <f>IF(N16&gt;P16,2,IF(N16+P16=0,0,IF(P16=N16,1,0)))</f>
        <v>0</v>
      </c>
      <c r="O17" s="73" t="s">
        <v>83</v>
      </c>
      <c r="P17" s="71">
        <f>IF(N16&lt;P16,2,IF(N16+P16=0,0,IF(N16=P16,1,0)))</f>
        <v>2</v>
      </c>
      <c r="Q17" s="177" t="s">
        <v>105</v>
      </c>
      <c r="R17" s="177"/>
      <c r="S17" s="177"/>
      <c r="T17" s="71">
        <f>IF(T16&gt;V16,2,IF(S16+V16=0,0,IF(V16=T16,1,0)))</f>
        <v>1</v>
      </c>
      <c r="U17" s="73" t="s">
        <v>83</v>
      </c>
      <c r="V17" s="71">
        <f>IF(T16&lt;V16,2,IF(T16+V16=0,0,IF(T16=V16,1,0)))</f>
        <v>1</v>
      </c>
      <c r="W17" s="71">
        <f>IF(W16&gt;Y16,2,IF(V16+Y16=0,0,IF(Y16=W16,1,0)))</f>
        <v>2</v>
      </c>
      <c r="X17" s="73" t="s">
        <v>83</v>
      </c>
      <c r="Y17" s="71">
        <f>IF(W16&lt;Y16,2,IF(W16+Y16=0,0,IF(W16=Y16,1,0)))</f>
        <v>0</v>
      </c>
      <c r="Z17" s="71">
        <f>IF(Z16&gt;AB16,2,IF(Y16+AB16=0,0,IF(AB16=Z16,1,0)))</f>
        <v>2</v>
      </c>
      <c r="AA17" s="73" t="s">
        <v>83</v>
      </c>
      <c r="AB17" s="71">
        <f>IF(Z16&lt;AB16,2,IF(Z16+AB16=0,0,IF(Z16=AB16,1,0)))</f>
        <v>0</v>
      </c>
      <c r="AC17" s="71">
        <f>IF(AC16&gt;AE16,2,IF(AB16+AE16=0,0,IF(AE16=AC16,1,0)))</f>
        <v>2</v>
      </c>
      <c r="AD17" s="73" t="s">
        <v>83</v>
      </c>
      <c r="AE17" s="71">
        <f>IF(AC16&lt;AE16,2,IF(AC16+AE16=0,0,IF(AC16=AE16,1,0)))</f>
        <v>0</v>
      </c>
      <c r="AF17" s="71">
        <f>IF(AF16&gt;AH16,2,IF(AE16+AH16=0,0,IF(AH16=AF16,1,0)))</f>
        <v>0</v>
      </c>
      <c r="AG17" s="73" t="s">
        <v>83</v>
      </c>
      <c r="AH17" s="71">
        <f>IF(AF16&lt;AH16,2,IF(AF16+AH16=0,0,IF(AF16=AH16,1,0)))</f>
        <v>2</v>
      </c>
      <c r="AI17" s="71">
        <f>IF(AI16&gt;AK16,2,IF(AH16+AK16=0,0,IF(AK16=AI16,1,0)))</f>
        <v>0</v>
      </c>
      <c r="AJ17" s="73" t="s">
        <v>83</v>
      </c>
      <c r="AK17" s="71">
        <f>IF(AI16&lt;AK16,2,IF(AI16+AK16=0,0,IF(AI16=AK16,1,0)))</f>
        <v>2</v>
      </c>
      <c r="AL17" s="71">
        <v>0</v>
      </c>
      <c r="AM17" s="73" t="s">
        <v>83</v>
      </c>
      <c r="AN17" s="71">
        <f>IF(AL16&lt;AN16,2,IF(AL16+AN16=0,0,IF(AL16=AN16,1,0)))</f>
        <v>0</v>
      </c>
      <c r="AO17" s="71">
        <f>IF(AO16&gt;AQ16,2,IF(AN16+AQ16=0,0,IF(AQ16=AO16,1,0)))</f>
        <v>0</v>
      </c>
      <c r="AP17" s="73" t="s">
        <v>83</v>
      </c>
      <c r="AQ17" s="71">
        <f>IF(AO16&lt;AQ16,2,IF(AO16+AQ16=0,0,IF(AO16=AQ16,1,0)))</f>
        <v>0</v>
      </c>
      <c r="AR17" s="184">
        <f>AR16-AT16</f>
        <v>-8</v>
      </c>
      <c r="AS17" s="184"/>
      <c r="AT17" s="184"/>
      <c r="AU17" s="185">
        <f>AU16-AW16</f>
        <v>0</v>
      </c>
      <c r="AV17" s="185"/>
      <c r="AW17" s="185"/>
      <c r="AX17" s="168"/>
      <c r="AY17"/>
    </row>
    <row r="18" spans="1:55" s="70" customFormat="1" ht="11.25" customHeight="1">
      <c r="A18" s="166" t="str">
        <f>Beschrieb!I13</f>
        <v>BSC Kelksterbach</v>
      </c>
      <c r="B18" s="63">
        <f>'SpPl. Damen'!AH25</f>
        <v>17</v>
      </c>
      <c r="C18" s="65" t="s">
        <v>83</v>
      </c>
      <c r="D18" s="63">
        <f>'SpPl. Damen'!AE25</f>
        <v>21</v>
      </c>
      <c r="E18" s="63">
        <f>'SpPl. Damen'!AH42</f>
        <v>22</v>
      </c>
      <c r="F18" s="65" t="s">
        <v>83</v>
      </c>
      <c r="G18" s="63">
        <f>'SpPl. Damen'!AE42</f>
        <v>20</v>
      </c>
      <c r="H18" s="63">
        <f>'SpPl. Damen'!AH59</f>
        <v>22</v>
      </c>
      <c r="I18" s="65" t="s">
        <v>83</v>
      </c>
      <c r="J18" s="63">
        <f>'SpPl. Damen'!AE59</f>
        <v>19</v>
      </c>
      <c r="K18" s="63">
        <f>'SpPl. Damen'!AH100</f>
        <v>21</v>
      </c>
      <c r="L18" s="65" t="s">
        <v>83</v>
      </c>
      <c r="M18" s="63">
        <f>'SpPl. Damen'!AE100</f>
        <v>18</v>
      </c>
      <c r="N18" s="63">
        <f>'SpPl. Damen'!AH91</f>
        <v>17</v>
      </c>
      <c r="O18" s="65" t="s">
        <v>83</v>
      </c>
      <c r="P18" s="63">
        <f>'SpPl. Damen'!AE91</f>
        <v>19</v>
      </c>
      <c r="Q18" s="63">
        <f>'SpPl. Damen'!AH54</f>
        <v>19</v>
      </c>
      <c r="R18" s="65" t="s">
        <v>83</v>
      </c>
      <c r="S18" s="63">
        <f>'SpPl. Damen'!AE54</f>
        <v>19</v>
      </c>
      <c r="T18" s="167" t="s">
        <v>107</v>
      </c>
      <c r="U18" s="167"/>
      <c r="V18" s="167"/>
      <c r="W18" s="63">
        <f>'SpPl. Damen'!AE39</f>
        <v>23</v>
      </c>
      <c r="X18" s="65" t="s">
        <v>83</v>
      </c>
      <c r="Y18" s="63">
        <f>'SpPl. Damen'!AH39</f>
        <v>18</v>
      </c>
      <c r="Z18" s="63">
        <f>'SpPl. Damen'!AE76</f>
        <v>20</v>
      </c>
      <c r="AA18" s="65" t="s">
        <v>83</v>
      </c>
      <c r="AB18" s="63">
        <f>'SpPl. Damen'!AH76</f>
        <v>18</v>
      </c>
      <c r="AC18" s="63">
        <f>'SpPl. Damen'!AE87</f>
        <v>17</v>
      </c>
      <c r="AD18" s="65" t="s">
        <v>83</v>
      </c>
      <c r="AE18" s="63">
        <f>'SpPl. Damen'!AH87</f>
        <v>18</v>
      </c>
      <c r="AF18" s="63">
        <f>'SpPl. Damen'!AE67</f>
        <v>17</v>
      </c>
      <c r="AG18" s="65" t="s">
        <v>83</v>
      </c>
      <c r="AH18" s="63">
        <f>'SpPl. Damen'!AH67</f>
        <v>22</v>
      </c>
      <c r="AI18" s="63">
        <f>'SpPl. Damen'!AE108</f>
        <v>20</v>
      </c>
      <c r="AJ18" s="65" t="s">
        <v>83</v>
      </c>
      <c r="AK18" s="63">
        <f>'SpPl. Damen'!AH108</f>
        <v>20</v>
      </c>
      <c r="AL18" s="63">
        <f>'SpPl. Damen'!AE122</f>
        <v>0</v>
      </c>
      <c r="AM18" s="65" t="s">
        <v>83</v>
      </c>
      <c r="AN18" s="63">
        <f>'SpPl. Damen'!AH122</f>
        <v>0</v>
      </c>
      <c r="AO18" s="63">
        <f>'SpPl. Damen'!AE23</f>
        <v>0</v>
      </c>
      <c r="AP18" s="65" t="s">
        <v>83</v>
      </c>
      <c r="AQ18" s="63">
        <f>'SpPl. Damen'!AH23</f>
        <v>0</v>
      </c>
      <c r="AR18" s="66">
        <f>SUM(B18,E18,H18,K18,N18,Q18,T18,W18,Z18,AC18,AF18,AI18,AL18,AO18)</f>
        <v>215</v>
      </c>
      <c r="AS18" s="67" t="s">
        <v>83</v>
      </c>
      <c r="AT18" s="77">
        <f>SUM(D18,G18,J18,M18,P18,S18,V18,Y18,AB18,AE18,AH18,AK18,AN18,AQ18)</f>
        <v>212</v>
      </c>
      <c r="AU18" s="68">
        <f>SUM(B19,E19,H19,K19,N19,Q19,T19,W19,Z19,AC19,AF19,AI19,AL19,AO19)</f>
        <v>12</v>
      </c>
      <c r="AV18" s="67" t="s">
        <v>83</v>
      </c>
      <c r="AW18" s="69">
        <f>SUM(D19,G19,J19,M19,P19,S19,V19,Y19,AB19,AE19,AH19,AK19,AN19,AQ19)</f>
        <v>10</v>
      </c>
      <c r="AX18" s="168">
        <v>5</v>
      </c>
      <c r="BA18" s="83"/>
      <c r="BB18" s="84"/>
      <c r="BC18" s="83"/>
    </row>
    <row r="19" spans="1:50" s="70" customFormat="1" ht="11.25" customHeight="1">
      <c r="A19" s="166"/>
      <c r="B19" s="71">
        <f>IF(B18&gt;D18,2,IF(B18+D18=0,0,IF(D18=B18,1,0)))</f>
        <v>0</v>
      </c>
      <c r="C19" s="73" t="s">
        <v>83</v>
      </c>
      <c r="D19" s="71">
        <f>IF(B18&lt;D18,2,IF(B18+D18=0,0,IF(B18=D18,1,0)))</f>
        <v>2</v>
      </c>
      <c r="E19" s="71">
        <f>IF(E18&gt;G18,2,IF(E18+G18=0,0,IF(G18=E18,1,0)))</f>
        <v>2</v>
      </c>
      <c r="F19" s="73" t="s">
        <v>83</v>
      </c>
      <c r="G19" s="71">
        <f>IF(E18&lt;G18,2,IF(E18+G18=0,0,IF(E18=G18,1,0)))</f>
        <v>0</v>
      </c>
      <c r="H19" s="71">
        <f>IF(H18&gt;J18,2,IF(H18+J18=0,0,IF(J18=H18,1,0)))</f>
        <v>2</v>
      </c>
      <c r="I19" s="73" t="s">
        <v>83</v>
      </c>
      <c r="J19" s="71">
        <f>IF(H18&lt;J18,2,IF(H18+J18=0,0,IF(H18=J18,1,0)))</f>
        <v>0</v>
      </c>
      <c r="K19" s="71">
        <f>IF(K18&gt;M18,2,IF(K18+M18=0,0,IF(M18=K18,1,0)))</f>
        <v>2</v>
      </c>
      <c r="L19" s="73" t="s">
        <v>83</v>
      </c>
      <c r="M19" s="71">
        <f>IF(K18&lt;M18,2,IF(K18+M18=0,0,IF(K18=M18,1,0)))</f>
        <v>0</v>
      </c>
      <c r="N19" s="71">
        <f>IF(N18&gt;P18,2,IF(N18+P18=0,0,IF(P18=N18,1,0)))</f>
        <v>0</v>
      </c>
      <c r="O19" s="73" t="s">
        <v>83</v>
      </c>
      <c r="P19" s="71">
        <f>IF(N18&lt;P18,2,IF(N18+P18=0,0,IF(N18=P18,1,0)))</f>
        <v>2</v>
      </c>
      <c r="Q19" s="71">
        <f>IF(Q18&gt;S18,2,IF(Q18+S18=0,0,IF(S18=Q18,1,0)))</f>
        <v>1</v>
      </c>
      <c r="R19" s="73" t="s">
        <v>83</v>
      </c>
      <c r="S19" s="71">
        <f>IF(Q18&lt;S18,2,IF(Q18+S18=0,0,IF(Q18=S18,1,0)))</f>
        <v>1</v>
      </c>
      <c r="T19" s="177" t="s">
        <v>105</v>
      </c>
      <c r="U19" s="177"/>
      <c r="V19" s="177"/>
      <c r="W19" s="71">
        <f>IF(W18&gt;Y18,2,IF(V18+Y18=0,0,IF(Y18=W18,1,0)))</f>
        <v>2</v>
      </c>
      <c r="X19" s="73" t="s">
        <v>83</v>
      </c>
      <c r="Y19" s="71">
        <f>IF(W18&lt;Y18,2,IF(W18+Y18=0,0,IF(W18=Y18,1,0)))</f>
        <v>0</v>
      </c>
      <c r="Z19" s="71">
        <v>2</v>
      </c>
      <c r="AA19" s="73" t="s">
        <v>83</v>
      </c>
      <c r="AB19" s="71">
        <f>IF(Z18&lt;AB18,2,IF(Z18+AB18=0,0,IF(Z18=AB18,1,0)))</f>
        <v>0</v>
      </c>
      <c r="AC19" s="71">
        <f>IF(AC18&gt;AE18,2,IF(AB18+AE18=0,0,IF(AE18=AC18,1,0)))</f>
        <v>0</v>
      </c>
      <c r="AD19" s="73" t="s">
        <v>83</v>
      </c>
      <c r="AE19" s="71">
        <f>IF(AC18&lt;AE18,2,IF(AC18+AE18=0,0,IF(AC18=AE18,1,0)))</f>
        <v>2</v>
      </c>
      <c r="AF19" s="71">
        <f>IF(AF18&gt;AH18,2,IF(AE18+AH18=0,0,IF(AH18=AF18,1,0)))</f>
        <v>0</v>
      </c>
      <c r="AG19" s="73" t="s">
        <v>83</v>
      </c>
      <c r="AH19" s="71">
        <f>IF(AF18&lt;AH18,2,IF(AF18+AH18=0,0,IF(AF18=AH18,1,0)))</f>
        <v>2</v>
      </c>
      <c r="AI19" s="71">
        <f>IF(AI18&gt;AK18,2,IF(AH18+AK18=0,0,IF(AK18=AI18,1,0)))</f>
        <v>1</v>
      </c>
      <c r="AJ19" s="73" t="s">
        <v>83</v>
      </c>
      <c r="AK19" s="71">
        <f>IF(AI18&lt;AK18,2,IF(AI18+AK18=0,0,IF(AI18=AK18,1,0)))</f>
        <v>1</v>
      </c>
      <c r="AL19" s="71">
        <v>0</v>
      </c>
      <c r="AM19" s="73" t="s">
        <v>83</v>
      </c>
      <c r="AN19" s="71">
        <f>IF(AL18&lt;AN18,2,IF(AL18+AN18=0,0,IF(AL18=AN18,1,0)))</f>
        <v>0</v>
      </c>
      <c r="AO19" s="71">
        <f>IF(AO18&gt;AQ18,2,IF(AN18+AQ18=0,0,IF(AQ18=AO18,1,0)))</f>
        <v>0</v>
      </c>
      <c r="AP19" s="73" t="s">
        <v>83</v>
      </c>
      <c r="AQ19" s="71">
        <f>IF(AO18&lt;AQ18,2,IF(AO18+AQ18=0,0,IF(AO18=AQ18,1,0)))</f>
        <v>0</v>
      </c>
      <c r="AR19" s="184">
        <f>AR18-AT18</f>
        <v>3</v>
      </c>
      <c r="AS19" s="184"/>
      <c r="AT19" s="184"/>
      <c r="AU19" s="185">
        <f>AU18-AW18</f>
        <v>2</v>
      </c>
      <c r="AV19" s="185"/>
      <c r="AW19" s="185"/>
      <c r="AX19" s="168"/>
    </row>
    <row r="20" spans="1:50" s="70" customFormat="1" ht="11.25" customHeight="1">
      <c r="A20" s="166" t="str">
        <f>Beschrieb!L7</f>
        <v>BRSG Kyffhäuser</v>
      </c>
      <c r="B20" s="63">
        <f>'SpPl. Damen'!AH17</f>
        <v>22</v>
      </c>
      <c r="C20" s="65" t="s">
        <v>83</v>
      </c>
      <c r="D20" s="63">
        <f>'SpPl. Damen'!AE17</f>
        <v>17</v>
      </c>
      <c r="E20" s="63">
        <f>'SpPl. Damen'!AH26</f>
        <v>17</v>
      </c>
      <c r="F20" s="65" t="s">
        <v>83</v>
      </c>
      <c r="G20" s="63">
        <f>'SpPl. Damen'!AE26</f>
        <v>23</v>
      </c>
      <c r="H20" s="63">
        <f>'SpPl. Damen'!AH43</f>
        <v>21</v>
      </c>
      <c r="I20" s="65" t="s">
        <v>83</v>
      </c>
      <c r="J20" s="63">
        <f>'SpPl. Damen'!AE43</f>
        <v>21</v>
      </c>
      <c r="K20" s="63">
        <f>'SpPl. Damen'!AH60</f>
        <v>15</v>
      </c>
      <c r="L20" s="65" t="s">
        <v>83</v>
      </c>
      <c r="M20" s="63">
        <f>'SpPl. Damen'!AE60</f>
        <v>23</v>
      </c>
      <c r="N20" s="63">
        <f>'SpPl. Damen'!AH85</f>
        <v>18</v>
      </c>
      <c r="O20" s="65" t="s">
        <v>83</v>
      </c>
      <c r="P20" s="63">
        <f>'SpPl. Damen'!AE85</f>
        <v>22</v>
      </c>
      <c r="Q20" s="63">
        <f>'SpPl. Damen'!AH107</f>
        <v>20</v>
      </c>
      <c r="R20" s="65" t="s">
        <v>83</v>
      </c>
      <c r="S20" s="63">
        <f>'SpPl. Damen'!AE107</f>
        <v>21</v>
      </c>
      <c r="T20" s="63">
        <f>'SpPl. Damen'!AH39</f>
        <v>18</v>
      </c>
      <c r="U20" s="65" t="s">
        <v>83</v>
      </c>
      <c r="V20" s="63">
        <f>'SpPl. Damen'!AE39</f>
        <v>23</v>
      </c>
      <c r="W20" s="167" t="s">
        <v>107</v>
      </c>
      <c r="X20" s="167"/>
      <c r="Y20" s="167"/>
      <c r="Z20" s="63">
        <f>'SpPl. Damen'!AE55</f>
        <v>23</v>
      </c>
      <c r="AA20" s="65" t="s">
        <v>83</v>
      </c>
      <c r="AB20" s="63">
        <f>'SpPl. Damen'!AH55</f>
        <v>15</v>
      </c>
      <c r="AC20" s="63">
        <f>'SpPl. Damen'!AE77</f>
        <v>23</v>
      </c>
      <c r="AD20" s="65" t="s">
        <v>83</v>
      </c>
      <c r="AE20" s="63">
        <f>'SpPl. Damen'!AH77</f>
        <v>17</v>
      </c>
      <c r="AF20" s="63">
        <f>'SpPl. Damen'!AE103</f>
        <v>20</v>
      </c>
      <c r="AG20" s="65" t="s">
        <v>83</v>
      </c>
      <c r="AH20" s="63">
        <f>'SpPl. Damen'!AH103</f>
        <v>17</v>
      </c>
      <c r="AI20" s="63">
        <f>'SpPl. Damen'!AE68</f>
        <v>15</v>
      </c>
      <c r="AJ20" s="65" t="s">
        <v>83</v>
      </c>
      <c r="AK20" s="63">
        <f>'SpPl. Damen'!AH68</f>
        <v>23</v>
      </c>
      <c r="AL20" s="63">
        <v>0</v>
      </c>
      <c r="AM20" s="65" t="s">
        <v>83</v>
      </c>
      <c r="AN20" s="63">
        <f>'SpPl. Damen'!AH117</f>
        <v>0</v>
      </c>
      <c r="AO20" s="63">
        <f>'SpPl. Damen'!AE95</f>
        <v>0</v>
      </c>
      <c r="AP20" s="65" t="s">
        <v>83</v>
      </c>
      <c r="AQ20" s="63">
        <f>'SpPl. Damen'!AH95</f>
        <v>0</v>
      </c>
      <c r="AR20" s="66">
        <f>SUM(B20,E20,H20,K20,N20,Q20,T20,W20,Z20,AC20,AF20,AI20,AL20,AO20)</f>
        <v>212</v>
      </c>
      <c r="AS20" s="67" t="s">
        <v>83</v>
      </c>
      <c r="AT20" s="77">
        <f>SUM(D20,G20,J20,M20,P20,S20,V20,Y20,AB20,AE20,AH20,AK20,AN20,AQ20)</f>
        <v>222</v>
      </c>
      <c r="AU20" s="68">
        <f>SUM(B21,E21,H21,K21,N21,Q21,T21,W21,Z21,AC21,AF21,AI21,AL21,AO21)</f>
        <v>9</v>
      </c>
      <c r="AV20" s="67" t="s">
        <v>83</v>
      </c>
      <c r="AW20" s="69">
        <f>SUM(D21,G21,J21,M21,P21,S21,V21,Y21,AB21,AE21,AH21,AK21,AN21,AQ21)</f>
        <v>13</v>
      </c>
      <c r="AX20" s="172">
        <v>8</v>
      </c>
    </row>
    <row r="21" spans="1:50" s="70" customFormat="1" ht="11.25" customHeight="1">
      <c r="A21" s="166"/>
      <c r="B21" s="71">
        <f>IF(B20&gt;D20,2,IF(B20+D20=0,0,IF(D20=B20,1,0)))</f>
        <v>2</v>
      </c>
      <c r="C21" s="73" t="s">
        <v>83</v>
      </c>
      <c r="D21" s="71">
        <f>IF(B20&lt;D20,2,IF(B20+D20=0,0,IF(B20=D20,1,0)))</f>
        <v>0</v>
      </c>
      <c r="E21" s="71">
        <f>IF(E20&gt;G20,2,IF(E20+G20=0,0,IF(G20=E20,1,0)))</f>
        <v>0</v>
      </c>
      <c r="F21" s="73" t="s">
        <v>83</v>
      </c>
      <c r="G21" s="71">
        <f>IF(E20&lt;G20,2,IF(E20+G20=0,0,IF(E20=G20,1,0)))</f>
        <v>2</v>
      </c>
      <c r="H21" s="71">
        <f>IF(H20&gt;J20,2,IF(H20+J20=0,0,IF(J20=H20,1,0)))</f>
        <v>1</v>
      </c>
      <c r="I21" s="73" t="s">
        <v>83</v>
      </c>
      <c r="J21" s="71">
        <f>IF(H20&lt;J20,2,IF(H20+J20=0,0,IF(H20=J20,1,0)))</f>
        <v>1</v>
      </c>
      <c r="K21" s="71">
        <f>IF(K20&gt;M20,2,IF(K20+M20=0,0,IF(M20=K20,1,0)))</f>
        <v>0</v>
      </c>
      <c r="L21" s="73" t="s">
        <v>83</v>
      </c>
      <c r="M21" s="71">
        <f>IF(K20&lt;M20,2,IF(K20+M20=0,0,IF(K20=M20,1,0)))</f>
        <v>2</v>
      </c>
      <c r="N21" s="71">
        <f>IF(N20&gt;P20,2,IF(N20+P20=0,0,IF(P20=N20,1,0)))</f>
        <v>0</v>
      </c>
      <c r="O21" s="73" t="s">
        <v>83</v>
      </c>
      <c r="P21" s="71">
        <f>IF(N20&lt;P20,2,IF(N20+P20=0,0,IF(N20=P20,1,0)))</f>
        <v>2</v>
      </c>
      <c r="Q21" s="71">
        <f>IF(Q20&gt;S20,2,IF(Q20+S20=0,0,IF(S20=Q20,1,0)))</f>
        <v>0</v>
      </c>
      <c r="R21" s="73" t="s">
        <v>83</v>
      </c>
      <c r="S21" s="71">
        <f>IF(Q20&lt;S20,2,IF(Q20+S20=0,0,IF(Q20=S20,1,0)))</f>
        <v>2</v>
      </c>
      <c r="T21" s="71">
        <f>IF(T20&gt;V20,2,IF(T20+V20=0,0,IF(V20=T20,1,0)))</f>
        <v>0</v>
      </c>
      <c r="U21" s="73" t="s">
        <v>83</v>
      </c>
      <c r="V21" s="71">
        <f>IF(T20&lt;V20,2,IF(T20+V20=0,0,IF(T20=V20,1,0)))</f>
        <v>2</v>
      </c>
      <c r="W21" s="177" t="s">
        <v>105</v>
      </c>
      <c r="X21" s="177"/>
      <c r="Y21" s="177"/>
      <c r="Z21" s="71">
        <f>IF(Z20&gt;AB20,2,IF(Y20+AB20=0,0,IF(AB20=Z20,1,0)))</f>
        <v>2</v>
      </c>
      <c r="AA21" s="73" t="s">
        <v>83</v>
      </c>
      <c r="AB21" s="71">
        <f>IF(Z20&lt;AB20,2,IF(Z20+AB20=0,0,IF(Z20=AB20,1,0)))</f>
        <v>0</v>
      </c>
      <c r="AC21" s="71">
        <f>IF(AC20&gt;AE20,2,IF(AB20+AE20=0,0,IF(AE20=AC20,1,0)))</f>
        <v>2</v>
      </c>
      <c r="AD21" s="73" t="s">
        <v>83</v>
      </c>
      <c r="AE21" s="71">
        <f>IF(AC20&lt;AE20,2,IF(AC20+AE20=0,0,IF(AC20=AE20,1,0)))</f>
        <v>0</v>
      </c>
      <c r="AF21" s="71">
        <f>IF(AF20&gt;AH20,2,IF(AE20+AH20=0,0,IF(AH20=AF20,1,0)))</f>
        <v>2</v>
      </c>
      <c r="AG21" s="73" t="s">
        <v>83</v>
      </c>
      <c r="AH21" s="71">
        <f>IF(AF20&lt;AH20,2,IF(AF20+AH20=0,0,IF(AF20=AH20,1,0)))</f>
        <v>0</v>
      </c>
      <c r="AI21" s="71">
        <f>IF(AI20&gt;AK20,2,IF(AH20+AK20=0,0,IF(AK20=AI20,1,0)))</f>
        <v>0</v>
      </c>
      <c r="AJ21" s="73" t="s">
        <v>83</v>
      </c>
      <c r="AK21" s="71">
        <f>IF(AI20&lt;AK20,2,IF(AI20+AK20=0,0,IF(AI20=AK20,1,0)))</f>
        <v>2</v>
      </c>
      <c r="AL21" s="71">
        <v>0</v>
      </c>
      <c r="AM21" s="73" t="s">
        <v>83</v>
      </c>
      <c r="AN21" s="71">
        <f>IF(AL20&lt;AN20,2,IF(AL20+AN20=0,0,IF(AL20=AN20,1,0)))</f>
        <v>0</v>
      </c>
      <c r="AO21" s="71">
        <f>IF(AO20&gt;AQ20,2,IF(AN20+AQ20=0,0,IF(AQ20=AO20,1,0)))</f>
        <v>0</v>
      </c>
      <c r="AP21" s="73" t="s">
        <v>83</v>
      </c>
      <c r="AQ21" s="71">
        <f>IF(AO20&lt;AQ20,2,IF(AO20+AQ20=0,0,IF(AO20=AQ20,1,0)))</f>
        <v>0</v>
      </c>
      <c r="AR21" s="184">
        <f>AR20-AT20</f>
        <v>-10</v>
      </c>
      <c r="AS21" s="184"/>
      <c r="AT21" s="184"/>
      <c r="AU21" s="185">
        <f>AU20-AW20</f>
        <v>-4</v>
      </c>
      <c r="AV21" s="185"/>
      <c r="AW21" s="185"/>
      <c r="AX21" s="172"/>
    </row>
    <row r="22" spans="1:50" s="70" customFormat="1" ht="11.25" customHeight="1">
      <c r="A22" s="166" t="str">
        <f>Beschrieb!L8</f>
        <v>BSG Wilhelmsburg-H.</v>
      </c>
      <c r="B22" s="63">
        <f>'SpPl. Damen'!AH33</f>
        <v>19</v>
      </c>
      <c r="C22" s="65" t="s">
        <v>83</v>
      </c>
      <c r="D22" s="63">
        <f>'SpPl. Damen'!AE33</f>
        <v>20</v>
      </c>
      <c r="E22" s="63">
        <f>'SpPl. Damen'!AH18</f>
        <v>19</v>
      </c>
      <c r="F22" s="65" t="s">
        <v>83</v>
      </c>
      <c r="G22" s="63">
        <f>'SpPl. Damen'!AE18</f>
        <v>22</v>
      </c>
      <c r="H22" s="63">
        <f>'SpPl. Damen'!AH27</f>
        <v>22</v>
      </c>
      <c r="I22" s="65" t="s">
        <v>83</v>
      </c>
      <c r="J22" s="63">
        <f>'SpPl. Damen'!AE27</f>
        <v>19</v>
      </c>
      <c r="K22" s="63">
        <f>'SpPl. Damen'!AH44</f>
        <v>19</v>
      </c>
      <c r="L22" s="65" t="s">
        <v>83</v>
      </c>
      <c r="M22" s="63">
        <f>'SpPl. Damen'!AE44</f>
        <v>20</v>
      </c>
      <c r="N22" s="63">
        <f>'SpPl. Damen'!AH65</f>
        <v>20</v>
      </c>
      <c r="O22" s="65" t="s">
        <v>83</v>
      </c>
      <c r="P22" s="63">
        <f>'SpPl. Damen'!AE65</f>
        <v>18</v>
      </c>
      <c r="Q22" s="63">
        <f>'SpPl. Damen'!AH86</f>
        <v>19</v>
      </c>
      <c r="R22" s="65" t="s">
        <v>83</v>
      </c>
      <c r="S22" s="63">
        <f>'SpPl. Damen'!AE86</f>
        <v>20</v>
      </c>
      <c r="T22" s="63">
        <f>'SpPl. Damen'!AH76</f>
        <v>18</v>
      </c>
      <c r="U22" s="65" t="s">
        <v>83</v>
      </c>
      <c r="V22" s="63">
        <f>'SpPl. Damen'!AE76</f>
        <v>20</v>
      </c>
      <c r="W22" s="63">
        <f>'SpPl. Damen'!AH55</f>
        <v>15</v>
      </c>
      <c r="X22" s="65" t="s">
        <v>83</v>
      </c>
      <c r="Y22" s="63">
        <f>'SpPl. Damen'!AE55</f>
        <v>23</v>
      </c>
      <c r="Z22" s="167" t="s">
        <v>107</v>
      </c>
      <c r="AA22" s="167"/>
      <c r="AB22" s="167"/>
      <c r="AC22" s="63">
        <f>'SpPl. Damen'!AE102</f>
        <v>17</v>
      </c>
      <c r="AD22" s="65" t="s">
        <v>83</v>
      </c>
      <c r="AE22" s="63">
        <f>'SpPl. Damen'!AH102</f>
        <v>18</v>
      </c>
      <c r="AF22" s="63">
        <f>'SpPl. Damen'!AE109</f>
        <v>17</v>
      </c>
      <c r="AG22" s="65" t="s">
        <v>83</v>
      </c>
      <c r="AH22" s="63">
        <f>'SpPl. Damen'!AH109</f>
        <v>19</v>
      </c>
      <c r="AI22" s="63">
        <f>'SpPl. Damen'!AE116</f>
        <v>18</v>
      </c>
      <c r="AJ22" s="65" t="s">
        <v>83</v>
      </c>
      <c r="AK22" s="63">
        <f>'SpPl. Damen'!AH116</f>
        <v>20</v>
      </c>
      <c r="AL22" s="63">
        <f>'SpPl. Damen'!AE94</f>
        <v>0</v>
      </c>
      <c r="AM22" s="65" t="s">
        <v>83</v>
      </c>
      <c r="AN22" s="63">
        <f>'SpPl. Damen'!AH94</f>
        <v>0</v>
      </c>
      <c r="AO22" s="63">
        <f>'SpPl. Damen'!AE63</f>
        <v>0</v>
      </c>
      <c r="AP22" s="65" t="s">
        <v>83</v>
      </c>
      <c r="AQ22" s="63">
        <f>'SpPl. Damen'!AH63</f>
        <v>0</v>
      </c>
      <c r="AR22" s="66">
        <f>SUM(B22,E22,H22,K22,N22,Q22,T22,W22,Z22,AC22,AF22,AI22,AL22,AO22)</f>
        <v>203</v>
      </c>
      <c r="AS22" s="67" t="s">
        <v>83</v>
      </c>
      <c r="AT22" s="77">
        <f>SUM(D22,G22,J22,M22,P22,S22,V22,Y22,AB22,AE22,AH22,AK22,AN22,AQ22)</f>
        <v>219</v>
      </c>
      <c r="AU22" s="68">
        <f>SUM(B23,E23,H23,K23,N23,Q23,T23,W23,Z23,AC23,AF23,AI23,AL23,AO23)</f>
        <v>4</v>
      </c>
      <c r="AV22" s="67" t="s">
        <v>83</v>
      </c>
      <c r="AW22" s="69">
        <f>SUM(D23,G23,J23,M23,P23,S23,V23,Y23,AB23,AE23,AH23,AK23,AN23,AQ23)</f>
        <v>18</v>
      </c>
      <c r="AX22" s="168">
        <v>12</v>
      </c>
    </row>
    <row r="23" spans="1:50" s="70" customFormat="1" ht="11.25" customHeight="1">
      <c r="A23" s="166"/>
      <c r="B23" s="71">
        <f>IF(B22&gt;D22,2,IF(B22+D22=0,0,IF(D22=B22,1,0)))</f>
        <v>0</v>
      </c>
      <c r="C23" s="73" t="s">
        <v>83</v>
      </c>
      <c r="D23" s="71">
        <f>IF(B22&lt;D22,2,IF(B22+D22=0,0,IF(B22=D22,1,0)))</f>
        <v>2</v>
      </c>
      <c r="E23" s="71">
        <f>IF(E22&gt;G22,2,IF(E22+G22=0,0,IF(G22=E22,1,0)))</f>
        <v>0</v>
      </c>
      <c r="F23" s="73" t="s">
        <v>83</v>
      </c>
      <c r="G23" s="71">
        <f>IF(E22&lt;G22,2,IF(E22+G22=0,0,IF(E22=G22,1,0)))</f>
        <v>2</v>
      </c>
      <c r="H23" s="71">
        <f>IF(H22&gt;J22,2,IF(H22+J22=0,0,IF(J22=H22,1,0)))</f>
        <v>2</v>
      </c>
      <c r="I23" s="73" t="s">
        <v>83</v>
      </c>
      <c r="J23" s="71">
        <f>IF(H22&lt;J22,2,IF(H22+J22=0,0,IF(H22=J22,1,0)))</f>
        <v>0</v>
      </c>
      <c r="K23" s="71">
        <f>IF(K22&gt;M22,2,IF(K22+M22=0,0,IF(M22=K22,1,0)))</f>
        <v>0</v>
      </c>
      <c r="L23" s="73" t="s">
        <v>83</v>
      </c>
      <c r="M23" s="71">
        <f>IF(K22&lt;M22,2,IF(K22+M22=0,0,IF(K22=M22,1,0)))</f>
        <v>2</v>
      </c>
      <c r="N23" s="71">
        <f>IF(N22&gt;P22,2,IF(N22+P22=0,0,IF(P22=N22,1,0)))</f>
        <v>2</v>
      </c>
      <c r="O23" s="73" t="s">
        <v>83</v>
      </c>
      <c r="P23" s="71">
        <f>IF(N22&lt;P22,2,IF(N22+P22=0,0,IF(N22=P22,1,0)))</f>
        <v>0</v>
      </c>
      <c r="Q23" s="71">
        <f>IF(Q22&gt;S22,2,IF(Q22+S22=0,0,IF(S22=Q22,1,0)))</f>
        <v>0</v>
      </c>
      <c r="R23" s="73" t="s">
        <v>83</v>
      </c>
      <c r="S23" s="71">
        <f>IF(Q22&lt;S22,2,IF(Q22+S22=0,0,IF(Q22=S22,1,0)))</f>
        <v>2</v>
      </c>
      <c r="T23" s="71">
        <f>IF(T22&gt;V22,2,IF(T22+V22=0,0,IF(V22=T22,1,0)))</f>
        <v>0</v>
      </c>
      <c r="U23" s="73" t="s">
        <v>83</v>
      </c>
      <c r="V23" s="71">
        <f>IF(T22&lt;V22,2,IF(T22+V22=0,0,IF(T22=V22,1,0)))</f>
        <v>2</v>
      </c>
      <c r="W23" s="71">
        <f>IF(W22&gt;Y22,2,IF(W22+Y22=0,0,IF(Y22=W22,1,0)))</f>
        <v>0</v>
      </c>
      <c r="X23" s="73" t="s">
        <v>83</v>
      </c>
      <c r="Y23" s="71">
        <f>IF(W22&lt;Y22,2,IF(W22+Y22=0,0,IF(W22=Y22,1,0)))</f>
        <v>2</v>
      </c>
      <c r="Z23" s="177" t="s">
        <v>105</v>
      </c>
      <c r="AA23" s="177"/>
      <c r="AB23" s="177"/>
      <c r="AC23" s="71">
        <f>IF(AC22&gt;AE22,2,IF(AB22+AE22=0,0,IF(AE22=AC22,1,0)))</f>
        <v>0</v>
      </c>
      <c r="AD23" s="73" t="s">
        <v>83</v>
      </c>
      <c r="AE23" s="71">
        <f>IF(AC22&lt;AE22,2,IF(AC22+AE22=0,0,IF(AC22=AE22,1,0)))</f>
        <v>2</v>
      </c>
      <c r="AF23" s="71">
        <f>IF(AF22&gt;AH22,2,IF(AE22+AH22=0,0,IF(AH22=AF22,1,0)))</f>
        <v>0</v>
      </c>
      <c r="AG23" s="73" t="s">
        <v>83</v>
      </c>
      <c r="AH23" s="71">
        <f>IF(AF22&lt;AH22,2,IF(AF22+AH22=0,0,IF(AF22=AH22,1,0)))</f>
        <v>2</v>
      </c>
      <c r="AI23" s="71">
        <v>0</v>
      </c>
      <c r="AJ23" s="73" t="s">
        <v>83</v>
      </c>
      <c r="AK23" s="71">
        <f>IF(AI22&lt;AK22,2,IF(AI22+AK22=0,0,IF(AI22=AK22,1,0)))</f>
        <v>2</v>
      </c>
      <c r="AL23" s="71">
        <v>0</v>
      </c>
      <c r="AM23" s="73" t="s">
        <v>83</v>
      </c>
      <c r="AN23" s="71">
        <f>IF(AL22&lt;AN22,2,IF(AL22+AN22=0,0,IF(AL22=AN22,1,0)))</f>
        <v>0</v>
      </c>
      <c r="AO23" s="71">
        <f>IF(AO22&gt;AQ22,2,IF(AN22+AQ22=0,0,IF(AQ22=AO22,1,0)))</f>
        <v>0</v>
      </c>
      <c r="AP23" s="73" t="s">
        <v>83</v>
      </c>
      <c r="AQ23" s="71">
        <f>IF(AO22&lt;AQ22,2,IF(AO22+AQ22=0,0,IF(AO22=AQ22,1,0)))</f>
        <v>0</v>
      </c>
      <c r="AR23" s="184">
        <f>AR22-AT22</f>
        <v>-16</v>
      </c>
      <c r="AS23" s="184"/>
      <c r="AT23" s="184"/>
      <c r="AU23" s="185">
        <f>AU22-AW22</f>
        <v>-14</v>
      </c>
      <c r="AV23" s="185"/>
      <c r="AW23" s="185"/>
      <c r="AX23" s="168"/>
    </row>
    <row r="24" spans="1:50" s="70" customFormat="1" ht="11.25" customHeight="1">
      <c r="A24" s="166" t="str">
        <f>Beschrieb!L9</f>
        <v>TV Bischofsheim</v>
      </c>
      <c r="B24" s="63">
        <f>'SpPl. Damen'!AH49</f>
        <v>18</v>
      </c>
      <c r="C24" s="65" t="s">
        <v>83</v>
      </c>
      <c r="D24" s="63">
        <f>'SpPl. Damen'!AE49</f>
        <v>23</v>
      </c>
      <c r="E24" s="63">
        <f>'SpPl. Damen'!AH34</f>
        <v>19</v>
      </c>
      <c r="F24" s="65" t="s">
        <v>83</v>
      </c>
      <c r="G24" s="63">
        <f>'SpPl. Damen'!AE34</f>
        <v>18</v>
      </c>
      <c r="H24" s="63">
        <f>'SpPl. Damen'!AH19</f>
        <v>18</v>
      </c>
      <c r="I24" s="65" t="s">
        <v>83</v>
      </c>
      <c r="J24" s="63">
        <f>'SpPl. Damen'!AE19</f>
        <v>19</v>
      </c>
      <c r="K24" s="63">
        <f>'SpPl. Damen'!AH28</f>
        <v>19</v>
      </c>
      <c r="L24" s="65" t="s">
        <v>83</v>
      </c>
      <c r="M24" s="63">
        <f>'SpPl. Damen'!AE28</f>
        <v>22</v>
      </c>
      <c r="N24" s="63">
        <f>'SpPl. Damen'!AH45</f>
        <v>15</v>
      </c>
      <c r="O24" s="65" t="s">
        <v>83</v>
      </c>
      <c r="P24" s="63">
        <f>'SpPl. Damen'!AE45</f>
        <v>19</v>
      </c>
      <c r="Q24" s="63">
        <f>'SpPl. Damen'!AH66</f>
        <v>16</v>
      </c>
      <c r="R24" s="65" t="s">
        <v>83</v>
      </c>
      <c r="S24" s="63">
        <f>'SpPl. Damen'!AE66</f>
        <v>21</v>
      </c>
      <c r="T24" s="63">
        <f>'SpPl. Damen'!AH87</f>
        <v>18</v>
      </c>
      <c r="U24" s="65" t="s">
        <v>83</v>
      </c>
      <c r="V24" s="63">
        <f>'SpPl. Damen'!AE87</f>
        <v>17</v>
      </c>
      <c r="W24" s="63">
        <f>'SpPl. Damen'!AH77</f>
        <v>17</v>
      </c>
      <c r="X24" s="65" t="s">
        <v>83</v>
      </c>
      <c r="Y24" s="63">
        <f>'SpPl. Damen'!AE77</f>
        <v>23</v>
      </c>
      <c r="Z24" s="63">
        <f>'SpPl. Damen'!AH102</f>
        <v>18</v>
      </c>
      <c r="AA24" s="65" t="s">
        <v>83</v>
      </c>
      <c r="AB24" s="63">
        <f>'SpPl. Damen'!AE102</f>
        <v>17</v>
      </c>
      <c r="AC24" s="167" t="s">
        <v>107</v>
      </c>
      <c r="AD24" s="167"/>
      <c r="AE24" s="167"/>
      <c r="AF24" s="63">
        <f>'SpPl. Damen'!AE115</f>
        <v>19</v>
      </c>
      <c r="AG24" s="65" t="s">
        <v>83</v>
      </c>
      <c r="AH24" s="63">
        <f>'SpPl. Damen'!AH115</f>
        <v>21</v>
      </c>
      <c r="AI24" s="63">
        <f>'SpPl. Damen'!AE93</f>
        <v>17</v>
      </c>
      <c r="AJ24" s="65" t="s">
        <v>83</v>
      </c>
      <c r="AK24" s="63">
        <f>'SpPl. Damen'!AH93</f>
        <v>19</v>
      </c>
      <c r="AL24" s="63">
        <f>'SpPl. Damen'!AE62</f>
        <v>0</v>
      </c>
      <c r="AM24" s="65" t="s">
        <v>83</v>
      </c>
      <c r="AN24" s="63">
        <f>'SpPl. Damen'!AH62</f>
        <v>0</v>
      </c>
      <c r="AO24" s="63">
        <f>'SpPl. Damen'!AE110</f>
        <v>0</v>
      </c>
      <c r="AP24" s="65" t="s">
        <v>83</v>
      </c>
      <c r="AQ24" s="63">
        <f>'SpPl. Damen'!AH110</f>
        <v>0</v>
      </c>
      <c r="AR24" s="66">
        <f>SUM(B24,E24,H24,K24,N24,Q24,T24,W24,Z24,AC24,AF24,AI24,AL24,AO24)</f>
        <v>194</v>
      </c>
      <c r="AS24" s="67" t="s">
        <v>83</v>
      </c>
      <c r="AT24" s="77">
        <f>SUM(D24,G24,J24,M24,P24,S24,V24,Y24,AB24,AE24,AH24,AK24,AN24,AQ24)</f>
        <v>219</v>
      </c>
      <c r="AU24" s="68">
        <f>SUM(B25,E25,H25,K25,N25,Q25,T25,W25,Z25,AC25,AF25,AI25,AL25,AO25)</f>
        <v>6</v>
      </c>
      <c r="AV24" s="67" t="s">
        <v>83</v>
      </c>
      <c r="AW24" s="69">
        <f>SUM(D25,G25,J25,M25,P25,S25,V25,Y25,AB25,AE25,AH25,AK25,AN25,AQ25)</f>
        <v>16</v>
      </c>
      <c r="AX24" s="168">
        <v>11</v>
      </c>
    </row>
    <row r="25" spans="1:50" s="70" customFormat="1" ht="11.25" customHeight="1">
      <c r="A25" s="166"/>
      <c r="B25" s="71">
        <f>IF(B24&gt;D24,2,IF(B24+D24=0,0,IF(D24=B24,1,0)))</f>
        <v>0</v>
      </c>
      <c r="C25" s="73" t="s">
        <v>83</v>
      </c>
      <c r="D25" s="71">
        <f>IF(B24&lt;D24,2,IF(B24+D24=0,0,IF(B24=D24,1,0)))</f>
        <v>2</v>
      </c>
      <c r="E25" s="71">
        <f>IF(E24&gt;G24,2,IF(E24+G24=0,0,IF(G24=E24,1,0)))</f>
        <v>2</v>
      </c>
      <c r="F25" s="73" t="s">
        <v>83</v>
      </c>
      <c r="G25" s="71">
        <f>IF(E24&lt;G24,2,IF(E24+G24=0,0,IF(E24=G24,1,0)))</f>
        <v>0</v>
      </c>
      <c r="H25" s="71">
        <f>IF(H24&gt;J24,2,IF(H24+J24=0,0,IF(J24=H24,1,0)))</f>
        <v>0</v>
      </c>
      <c r="I25" s="73" t="s">
        <v>83</v>
      </c>
      <c r="J25" s="71">
        <f>IF(H24&lt;J24,2,IF(H24+J24=0,0,IF(H24=J24,1,0)))</f>
        <v>2</v>
      </c>
      <c r="K25" s="71">
        <f>IF(K24&gt;M24,2,IF(K24+M24=0,0,IF(M24=K24,1,0)))</f>
        <v>0</v>
      </c>
      <c r="L25" s="73" t="s">
        <v>83</v>
      </c>
      <c r="M25" s="71">
        <f>IF(K24&lt;M24,2,IF(K24+M24=0,0,IF(K24=M24,1,0)))</f>
        <v>2</v>
      </c>
      <c r="N25" s="71">
        <f>IF(N24&gt;P24,2,IF(N24+P24=0,0,IF(P24=N24,1,0)))</f>
        <v>0</v>
      </c>
      <c r="O25" s="73" t="s">
        <v>83</v>
      </c>
      <c r="P25" s="71">
        <f>IF(N24&lt;P24,2,IF(N24+P24=0,0,IF(N24=P24,1,0)))</f>
        <v>2</v>
      </c>
      <c r="Q25" s="71">
        <f>IF(Q24&gt;S24,2,IF(Q24+S24=0,0,IF(S24=Q24,1,0)))</f>
        <v>0</v>
      </c>
      <c r="R25" s="73" t="s">
        <v>83</v>
      </c>
      <c r="S25" s="71">
        <f>IF(Q24&lt;S24,2,IF(Q24+S24=0,0,IF(Q24=S24,1,0)))</f>
        <v>2</v>
      </c>
      <c r="T25" s="71">
        <f>IF(T24&gt;V24,2,IF(T24+V24=0,0,IF(V24=T24,1,0)))</f>
        <v>2</v>
      </c>
      <c r="U25" s="73" t="s">
        <v>83</v>
      </c>
      <c r="V25" s="71">
        <f>IF(T24&lt;V24,2,IF(T24+V24=0,0,IF(T24=V24,1,0)))</f>
        <v>0</v>
      </c>
      <c r="W25" s="71">
        <f>IF(W24&gt;Y24,2,IF(W24+Y24=0,0,IF(Y24=W24,1,0)))</f>
        <v>0</v>
      </c>
      <c r="X25" s="73" t="s">
        <v>83</v>
      </c>
      <c r="Y25" s="71">
        <f>IF(W24&lt;Y24,2,IF(W24+Y24=0,0,IF(W24=Y24,1,0)))</f>
        <v>2</v>
      </c>
      <c r="Z25" s="71">
        <f>IF(Z24&gt;AB24,2,IF(Z24+AB24=0,0,IF(AB24=Z24,1,0)))</f>
        <v>2</v>
      </c>
      <c r="AA25" s="73" t="s">
        <v>83</v>
      </c>
      <c r="AB25" s="71">
        <f>IF(Z24&lt;AB24,2,IF(Z24+AB24=0,0,IF(Z24=AB24,1,0)))</f>
        <v>0</v>
      </c>
      <c r="AC25" s="177" t="s">
        <v>105</v>
      </c>
      <c r="AD25" s="177"/>
      <c r="AE25" s="177"/>
      <c r="AF25" s="71">
        <f>IF(AF24&gt;AH24,2,IF(AE24+AH24=0,0,IF(AH24=AF24,1,0)))</f>
        <v>0</v>
      </c>
      <c r="AG25" s="73" t="s">
        <v>83</v>
      </c>
      <c r="AH25" s="71">
        <f>IF(AF24&lt;AH24,2,IF(AF24+AH24=0,0,IF(AF24=AH24,1,0)))</f>
        <v>2</v>
      </c>
      <c r="AI25" s="71">
        <f>IF(AI24&gt;AK24,2,IF(AH24+AK24=0,0,IF(AK24=AI24,1,0)))</f>
        <v>0</v>
      </c>
      <c r="AJ25" s="73" t="s">
        <v>83</v>
      </c>
      <c r="AK25" s="71">
        <f>IF(AI24&lt;AK24,2,IF(AI24+AK24=0,0,IF(AI24=AK24,1,0)))</f>
        <v>2</v>
      </c>
      <c r="AL25" s="71">
        <v>0</v>
      </c>
      <c r="AM25" s="73" t="s">
        <v>83</v>
      </c>
      <c r="AN25" s="71">
        <f>IF(AL24&lt;AN24,2,IF(AL24+AN24=0,0,IF(AL24=AN24,1,0)))</f>
        <v>0</v>
      </c>
      <c r="AO25" s="71">
        <f>IF(AO24&gt;AQ24,2,IF(AN24+AQ24=0,0,IF(AQ24=AO24,1,0)))</f>
        <v>0</v>
      </c>
      <c r="AP25" s="73" t="s">
        <v>83</v>
      </c>
      <c r="AQ25" s="71">
        <f>IF(AO24&lt;AQ24,2,IF(AO24+AQ24=0,0,IF(AO24=AQ24,1,0)))</f>
        <v>0</v>
      </c>
      <c r="AR25" s="184">
        <f>AR24-AT24</f>
        <v>-25</v>
      </c>
      <c r="AS25" s="184"/>
      <c r="AT25" s="184"/>
      <c r="AU25" s="185">
        <f>AU24-AW24</f>
        <v>-10</v>
      </c>
      <c r="AV25" s="185"/>
      <c r="AW25" s="185"/>
      <c r="AX25" s="168"/>
    </row>
    <row r="26" spans="1:50" s="70" customFormat="1" ht="11.25" customHeight="1">
      <c r="A26" s="166" t="str">
        <f>Beschrieb!L10</f>
        <v>BSSV Köthen</v>
      </c>
      <c r="B26" s="63">
        <f>'SpPl. Damen'!AH81</f>
        <v>22</v>
      </c>
      <c r="C26" s="65" t="s">
        <v>83</v>
      </c>
      <c r="D26" s="63">
        <f>'SpPl. Damen'!AE81</f>
        <v>20</v>
      </c>
      <c r="E26" s="63">
        <f>'SpPl. Damen'!AH50</f>
        <v>21</v>
      </c>
      <c r="F26" s="65" t="s">
        <v>83</v>
      </c>
      <c r="G26" s="63">
        <f>'SpPl. Damen'!AE50</f>
        <v>15</v>
      </c>
      <c r="H26" s="63">
        <f>'SpPl. Damen'!AH35</f>
        <v>23</v>
      </c>
      <c r="I26" s="65" t="s">
        <v>83</v>
      </c>
      <c r="J26" s="63">
        <f>'SpPl. Damen'!AE35</f>
        <v>19</v>
      </c>
      <c r="K26" s="63">
        <f>'SpPl. Damen'!AH20</f>
        <v>18</v>
      </c>
      <c r="L26" s="65" t="s">
        <v>83</v>
      </c>
      <c r="M26" s="63">
        <f>'SpPl. Damen'!AE20</f>
        <v>22</v>
      </c>
      <c r="N26" s="63">
        <f>'SpPl. Damen'!AH29</f>
        <v>19</v>
      </c>
      <c r="O26" s="65" t="s">
        <v>83</v>
      </c>
      <c r="P26" s="63">
        <f>'SpPl. Damen'!AE29</f>
        <v>12</v>
      </c>
      <c r="Q26" s="63">
        <f>'SpPl. Damen'!AH92</f>
        <v>23</v>
      </c>
      <c r="R26" s="65" t="s">
        <v>83</v>
      </c>
      <c r="S26" s="63">
        <f>'SpPl. Damen'!AE92</f>
        <v>18</v>
      </c>
      <c r="T26" s="63">
        <f>'SpPl. Damen'!AH67</f>
        <v>22</v>
      </c>
      <c r="U26" s="65" t="s">
        <v>83</v>
      </c>
      <c r="V26" s="63">
        <f>'SpPl. Damen'!AE67</f>
        <v>17</v>
      </c>
      <c r="W26" s="63">
        <f>'SpPl. Damen'!AH103</f>
        <v>17</v>
      </c>
      <c r="X26" s="65" t="s">
        <v>83</v>
      </c>
      <c r="Y26" s="63">
        <f>'SpPl. Damen'!AE103</f>
        <v>20</v>
      </c>
      <c r="Z26" s="63">
        <f>'SpPl. Damen'!AH109</f>
        <v>19</v>
      </c>
      <c r="AA26" s="65" t="s">
        <v>83</v>
      </c>
      <c r="AB26" s="63">
        <f>'SpPl. Damen'!AE109</f>
        <v>17</v>
      </c>
      <c r="AC26" s="63">
        <f>'SpPl. Damen'!AH115</f>
        <v>21</v>
      </c>
      <c r="AD26" s="65" t="s">
        <v>83</v>
      </c>
      <c r="AE26" s="63">
        <f>'SpPl. Damen'!AE115</f>
        <v>19</v>
      </c>
      <c r="AF26" s="167" t="s">
        <v>107</v>
      </c>
      <c r="AG26" s="167"/>
      <c r="AH26" s="167"/>
      <c r="AI26" s="63">
        <f>'SpPl. Damen'!AE61</f>
        <v>20</v>
      </c>
      <c r="AJ26" s="65" t="s">
        <v>83</v>
      </c>
      <c r="AK26" s="63">
        <f>'SpPl. Damen'!AH61</f>
        <v>21</v>
      </c>
      <c r="AL26" s="63">
        <f>'SpPl. Damen'!AE78</f>
        <v>0</v>
      </c>
      <c r="AM26" s="65" t="s">
        <v>83</v>
      </c>
      <c r="AN26" s="63">
        <f>'SpPl. Damen'!AH78</f>
        <v>0</v>
      </c>
      <c r="AO26" s="63">
        <f>'SpPl. Damen'!AE47</f>
        <v>0</v>
      </c>
      <c r="AP26" s="65" t="s">
        <v>83</v>
      </c>
      <c r="AQ26" s="63">
        <f>'SpPl. Damen'!AH47</f>
        <v>0</v>
      </c>
      <c r="AR26" s="66">
        <f>SUM(B26,E26,H26,K26,N26,Q26,T26,W26,Z26,AC26,AF26,AI26,AL26,AO26)</f>
        <v>225</v>
      </c>
      <c r="AS26" s="67" t="s">
        <v>83</v>
      </c>
      <c r="AT26" s="77">
        <f>SUM(D26,G26,J26,M26,P26,S26,V26,Y26,AB26,AE26,AH26,AK26,AN26,AQ26)</f>
        <v>200</v>
      </c>
      <c r="AU26" s="68">
        <f>SUM(B27,E27,H27,K27,N27,Q27,T27,W27,Z27,AC27,AF27,AI27,AL27,AO27)</f>
        <v>16</v>
      </c>
      <c r="AV26" s="67" t="s">
        <v>83</v>
      </c>
      <c r="AW26" s="69">
        <f>SUM(D27,G27,J27,M27,P27,S27,V27,Y27,AB27,AE27,AH27,AK27,AN27,AQ27)</f>
        <v>6</v>
      </c>
      <c r="AX26" s="173">
        <v>3</v>
      </c>
    </row>
    <row r="27" spans="1:50" s="70" customFormat="1" ht="11.25" customHeight="1">
      <c r="A27" s="166"/>
      <c r="B27" s="71">
        <f>IF(B26&gt;D26,2,IF(B26+D26=0,0,IF(D26=B26,1,0)))</f>
        <v>2</v>
      </c>
      <c r="C27" s="73" t="s">
        <v>83</v>
      </c>
      <c r="D27" s="71">
        <f>IF(B26&lt;D26,2,IF(B26+D26=0,0,IF(B26=D26,1,0)))</f>
        <v>0</v>
      </c>
      <c r="E27" s="71">
        <f>IF(E26&gt;G26,2,IF(E26+G26=0,0,IF(G26=E26,1,0)))</f>
        <v>2</v>
      </c>
      <c r="F27" s="73" t="s">
        <v>83</v>
      </c>
      <c r="G27" s="71">
        <f>IF(E26&lt;G26,2,IF(E26+G26=0,0,IF(E26=G26,1,0)))</f>
        <v>0</v>
      </c>
      <c r="H27" s="71">
        <f>IF(H26&gt;J26,2,IF(H26+J26=0,0,IF(J26=H26,1,0)))</f>
        <v>2</v>
      </c>
      <c r="I27" s="73" t="s">
        <v>83</v>
      </c>
      <c r="J27" s="71">
        <f>IF(H26&lt;J26,2,IF(H26+J26=0,0,IF(H26=J26,1,0)))</f>
        <v>0</v>
      </c>
      <c r="K27" s="71">
        <f>IF(K26&gt;M26,2,IF(K26+M26=0,0,IF(M26=K26,1,0)))</f>
        <v>0</v>
      </c>
      <c r="L27" s="73" t="s">
        <v>83</v>
      </c>
      <c r="M27" s="71">
        <f>IF(K26&lt;M26,2,IF(K26+M26=0,0,IF(K26=M26,1,0)))</f>
        <v>2</v>
      </c>
      <c r="N27" s="71">
        <f>IF(N26&gt;P26,2,IF(N26+P26=0,0,IF(P26=N26,1,0)))</f>
        <v>2</v>
      </c>
      <c r="O27" s="73" t="s">
        <v>83</v>
      </c>
      <c r="P27" s="71">
        <f>IF(N26&lt;P26,2,IF(N26+P26=0,0,IF(N26=P26,1,0)))</f>
        <v>0</v>
      </c>
      <c r="Q27" s="71">
        <f>IF(Q26&gt;S26,2,IF(Q26+S26=0,0,IF(S26=Q26,1,0)))</f>
        <v>2</v>
      </c>
      <c r="R27" s="73" t="s">
        <v>83</v>
      </c>
      <c r="S27" s="71">
        <f>IF(Q26&lt;S26,2,IF(Q26+S26=0,0,IF(Q26=S26,1,0)))</f>
        <v>0</v>
      </c>
      <c r="T27" s="71">
        <f>IF(T26&gt;V26,2,IF(T26+V26=0,0,IF(V26=T26,1,0)))</f>
        <v>2</v>
      </c>
      <c r="U27" s="73" t="s">
        <v>83</v>
      </c>
      <c r="V27" s="71">
        <f>IF(T26&lt;V26,2,IF(T26+V26=0,0,IF(T26=V26,1,0)))</f>
        <v>0</v>
      </c>
      <c r="W27" s="71">
        <f>IF(W26&gt;Y26,2,IF(W26+Y26=0,0,IF(Y26=W26,1,0)))</f>
        <v>0</v>
      </c>
      <c r="X27" s="73" t="s">
        <v>83</v>
      </c>
      <c r="Y27" s="71">
        <f>IF(W26&lt;Y26,2,IF(W26+Y26=0,0,IF(W26=Y26,1,0)))</f>
        <v>2</v>
      </c>
      <c r="Z27" s="71">
        <f>IF(Z26&gt;AB26,2,IF(Z26+AB26=0,0,IF(AB26=Z26,1,0)))</f>
        <v>2</v>
      </c>
      <c r="AA27" s="73" t="s">
        <v>83</v>
      </c>
      <c r="AB27" s="71">
        <f>IF(Z26&lt;AB26,2,IF(Z26+AB26=0,0,IF(Z26=AB26,1,0)))</f>
        <v>0</v>
      </c>
      <c r="AC27" s="71">
        <f>IF(AC26&gt;AE26,2,IF(AC26+AE26=0,0,IF(AE26=AC26,1,0)))</f>
        <v>2</v>
      </c>
      <c r="AD27" s="73" t="s">
        <v>83</v>
      </c>
      <c r="AE27" s="71">
        <f>IF(AC26&lt;AE26,2,IF(AC26+AE26=0,0,IF(AC26=AE26,1,0)))</f>
        <v>0</v>
      </c>
      <c r="AF27" s="177" t="s">
        <v>105</v>
      </c>
      <c r="AG27" s="177"/>
      <c r="AH27" s="177"/>
      <c r="AI27" s="71">
        <f>IF(AI26&gt;AK26,2,IF(AH26+AK26=0,0,IF(AK26=AI26,1,0)))</f>
        <v>0</v>
      </c>
      <c r="AJ27" s="73" t="s">
        <v>83</v>
      </c>
      <c r="AK27" s="71">
        <f>IF(AI26&lt;AK26,2,IF(AI26+AK26=0,0,IF(AI26=AK26,1,0)))</f>
        <v>2</v>
      </c>
      <c r="AL27" s="71">
        <v>0</v>
      </c>
      <c r="AM27" s="73" t="s">
        <v>83</v>
      </c>
      <c r="AN27" s="71">
        <f>IF(AL26&lt;AN26,2,IF(AL26+AN26=0,0,IF(AL26=AN26,1,0)))</f>
        <v>0</v>
      </c>
      <c r="AO27" s="71">
        <f>IF(AO26&gt;AQ26,2,IF(AN26+AQ26=0,0,IF(AQ26=AO26,1,0)))</f>
        <v>0</v>
      </c>
      <c r="AP27" s="73" t="s">
        <v>83</v>
      </c>
      <c r="AQ27" s="71">
        <f>IF(AO26&lt;AQ26,2,IF(AO26+AQ26=0,0,IF(AO26=AQ26,1,0)))</f>
        <v>0</v>
      </c>
      <c r="AR27" s="184">
        <f>AR26-AT26</f>
        <v>25</v>
      </c>
      <c r="AS27" s="184"/>
      <c r="AT27" s="184"/>
      <c r="AU27" s="185">
        <f>AU26-AW26</f>
        <v>10</v>
      </c>
      <c r="AV27" s="185"/>
      <c r="AW27" s="185"/>
      <c r="AX27" s="173"/>
    </row>
    <row r="28" spans="1:50" s="70" customFormat="1" ht="11.25" customHeight="1">
      <c r="A28" s="174" t="str">
        <f>Beschrieb!L11</f>
        <v>SV Aerobic-Arnstadt</v>
      </c>
      <c r="B28" s="63">
        <f>'SpPl. Damen'!AH97</f>
        <v>22</v>
      </c>
      <c r="C28" s="65" t="s">
        <v>83</v>
      </c>
      <c r="D28" s="63">
        <f>'SpPl. Damen'!AE97</f>
        <v>16</v>
      </c>
      <c r="E28" s="63">
        <f>'SpPl. Damen'!AH82</f>
        <v>22</v>
      </c>
      <c r="F28" s="65" t="s">
        <v>83</v>
      </c>
      <c r="G28" s="63">
        <f>'SpPl. Damen'!AE82</f>
        <v>18</v>
      </c>
      <c r="H28" s="63">
        <f>'SpPl. Damen'!AH51</f>
        <v>22</v>
      </c>
      <c r="I28" s="65" t="s">
        <v>83</v>
      </c>
      <c r="J28" s="63">
        <f>'SpPl. Damen'!AE51</f>
        <v>19</v>
      </c>
      <c r="K28" s="63">
        <f>'SpPl. Damen'!AH36</f>
        <v>19</v>
      </c>
      <c r="L28" s="65" t="s">
        <v>83</v>
      </c>
      <c r="M28" s="63">
        <f>'SpPl. Damen'!AE36</f>
        <v>21</v>
      </c>
      <c r="N28" s="63">
        <f>'SpPl. Damen'!AH21</f>
        <v>20</v>
      </c>
      <c r="O28" s="65" t="s">
        <v>83</v>
      </c>
      <c r="P28" s="63">
        <f>'SpPl. Damen'!AE21</f>
        <v>20</v>
      </c>
      <c r="Q28" s="63">
        <f>'SpPl. Damen'!AH30</f>
        <v>22</v>
      </c>
      <c r="R28" s="65" t="s">
        <v>83</v>
      </c>
      <c r="S28" s="63">
        <f>'SpPl. Damen'!AE30</f>
        <v>17</v>
      </c>
      <c r="T28" s="63">
        <f>'SpPl. Damen'!AH108</f>
        <v>20</v>
      </c>
      <c r="U28" s="65" t="s">
        <v>83</v>
      </c>
      <c r="V28" s="63">
        <f>'SpPl. Damen'!AE108</f>
        <v>20</v>
      </c>
      <c r="W28" s="63">
        <f>'SpPl. Damen'!AH68</f>
        <v>23</v>
      </c>
      <c r="X28" s="65" t="s">
        <v>83</v>
      </c>
      <c r="Y28" s="63">
        <f>'SpPl. Damen'!AE68</f>
        <v>15</v>
      </c>
      <c r="Z28" s="63">
        <f>'SpPl. Damen'!AH116</f>
        <v>20</v>
      </c>
      <c r="AA28" s="65" t="s">
        <v>83</v>
      </c>
      <c r="AB28" s="63">
        <f>'SpPl. Damen'!AE116</f>
        <v>18</v>
      </c>
      <c r="AC28" s="63">
        <f>'SpPl. Damen'!AH93</f>
        <v>19</v>
      </c>
      <c r="AD28" s="65" t="s">
        <v>83</v>
      </c>
      <c r="AE28" s="63">
        <f>'SpPl. Damen'!AE93</f>
        <v>17</v>
      </c>
      <c r="AF28" s="63">
        <f>'SpPl. Damen'!AH61</f>
        <v>21</v>
      </c>
      <c r="AG28" s="65" t="s">
        <v>83</v>
      </c>
      <c r="AH28" s="63">
        <f>'SpPl. Damen'!AE61</f>
        <v>20</v>
      </c>
      <c r="AI28" s="167" t="s">
        <v>107</v>
      </c>
      <c r="AJ28" s="167"/>
      <c r="AK28" s="167"/>
      <c r="AL28" s="63">
        <f>'SpPl. Damen'!AE46</f>
        <v>0</v>
      </c>
      <c r="AM28" s="65" t="s">
        <v>83</v>
      </c>
      <c r="AN28" s="63">
        <f>'SpPl. Damen'!AH46</f>
        <v>0</v>
      </c>
      <c r="AO28" s="63">
        <f>'SpPl. Damen'!AE79</f>
        <v>0</v>
      </c>
      <c r="AP28" s="65" t="s">
        <v>83</v>
      </c>
      <c r="AQ28" s="63">
        <f>'SpPl. Damen'!AH79</f>
        <v>0</v>
      </c>
      <c r="AR28" s="66">
        <f>SUM(B28,E28,H28,K28,N28,Q28,T28,W28,Z28,AC28,AF28,AI28,AL28,AO28)</f>
        <v>230</v>
      </c>
      <c r="AS28" s="67" t="s">
        <v>83</v>
      </c>
      <c r="AT28" s="77">
        <f>SUM(D28,G28,J28,M28,P28,S28,V28,Y28,AB28,AE28,AH28,AK28,AN28,AQ28)</f>
        <v>201</v>
      </c>
      <c r="AU28" s="68">
        <f>SUM(B29,E29,H29,K29,N29,Q29,T29,W29,Z29,AC29,AF29,AI29,AL29,AO29)</f>
        <v>18</v>
      </c>
      <c r="AV28" s="67" t="s">
        <v>83</v>
      </c>
      <c r="AW28" s="69">
        <f>SUM(D29,G29,J29,M29,P29,S29,V29,Y29,AB29,AE29,AH29,AK29,AN29,AQ29)</f>
        <v>4</v>
      </c>
      <c r="AX28" s="173">
        <v>2</v>
      </c>
    </row>
    <row r="29" spans="1:50" s="70" customFormat="1" ht="11.25" customHeight="1">
      <c r="A29" s="174"/>
      <c r="B29" s="71">
        <f>IF(B28&gt;D28,2,IF(B28+D28=0,0,IF(D28=B28,1,0)))</f>
        <v>2</v>
      </c>
      <c r="C29" s="73" t="s">
        <v>83</v>
      </c>
      <c r="D29" s="71">
        <f>IF(B28&lt;D28,2,IF(B28+D28=0,0,IF(B28=D28,1,0)))</f>
        <v>0</v>
      </c>
      <c r="E29" s="71">
        <f>IF(E28&gt;G28,2,IF(E28+G28=0,0,IF(G28=E28,1,0)))</f>
        <v>2</v>
      </c>
      <c r="F29" s="73" t="s">
        <v>83</v>
      </c>
      <c r="G29" s="71">
        <f>IF(E28&lt;G28,2,IF(E28+G28=0,0,IF(E28=G28,1,0)))</f>
        <v>0</v>
      </c>
      <c r="H29" s="71">
        <f>IF(H28&gt;J28,2,IF(H28+J28=0,0,IF(J28=H28,1,0)))</f>
        <v>2</v>
      </c>
      <c r="I29" s="73" t="s">
        <v>83</v>
      </c>
      <c r="J29" s="71">
        <f>IF(H28&lt;J28,2,IF(H28+J28=0,0,IF(H28=J28,1,0)))</f>
        <v>0</v>
      </c>
      <c r="K29" s="71">
        <f>IF(K28&gt;M28,2,IF(K28+M28=0,0,IF(M28=K28,1,0)))</f>
        <v>0</v>
      </c>
      <c r="L29" s="73" t="s">
        <v>83</v>
      </c>
      <c r="M29" s="71">
        <f>IF(K28&lt;M28,2,IF(K28+M28=0,0,IF(K28=M28,1,0)))</f>
        <v>2</v>
      </c>
      <c r="N29" s="71">
        <f>IF(N28&gt;P28,2,IF(N28+P28=0,0,IF(P28=N28,1,0)))</f>
        <v>1</v>
      </c>
      <c r="O29" s="73" t="s">
        <v>83</v>
      </c>
      <c r="P29" s="71">
        <f>IF(N28&lt;P28,2,IF(N28+P28=0,0,IF(N28=P28,1,0)))</f>
        <v>1</v>
      </c>
      <c r="Q29" s="71">
        <f>IF(Q28&gt;S28,2,IF(Q28+S28=0,0,IF(S28=Q28,1,0)))</f>
        <v>2</v>
      </c>
      <c r="R29" s="73" t="s">
        <v>83</v>
      </c>
      <c r="S29" s="71">
        <f>IF(Q28&lt;S28,2,IF(Q28+S28=0,0,IF(Q28=S28,1,0)))</f>
        <v>0</v>
      </c>
      <c r="T29" s="71">
        <f>IF(T28&gt;V28,2,IF(T28+V28=0,0,IF(V28=T28,1,0)))</f>
        <v>1</v>
      </c>
      <c r="U29" s="73" t="s">
        <v>83</v>
      </c>
      <c r="V29" s="71">
        <f>IF(T28&lt;V28,2,IF(T28+V28=0,0,IF(T28=V28,1,0)))</f>
        <v>1</v>
      </c>
      <c r="W29" s="71">
        <f>IF(W28&gt;Y28,2,IF(W28+Y28=0,0,IF(Y28=W28,1,0)))</f>
        <v>2</v>
      </c>
      <c r="X29" s="73" t="s">
        <v>83</v>
      </c>
      <c r="Y29" s="71">
        <f>IF(W28&lt;Y28,2,IF(W28+Y28=0,0,IF(W28=Y28,1,0)))</f>
        <v>0</v>
      </c>
      <c r="Z29" s="71">
        <f>IF(Z28&gt;AB28,2,IF(Z28+AB28=0,0,IF(AB28=Z28,1,0)))</f>
        <v>2</v>
      </c>
      <c r="AA29" s="73" t="s">
        <v>83</v>
      </c>
      <c r="AB29" s="71">
        <f>IF(Z28&lt;AB28,2,IF(Z28+AB28=0,0,IF(Z28=AB28,1,0)))</f>
        <v>0</v>
      </c>
      <c r="AC29" s="71">
        <f>IF(AC28&gt;AE28,2,IF(AC28+AE28=0,0,IF(AE28=AC28,1,0)))</f>
        <v>2</v>
      </c>
      <c r="AD29" s="73" t="s">
        <v>83</v>
      </c>
      <c r="AE29" s="71">
        <f>IF(AC28&lt;AE28,2,IF(AC28+AE28=0,0,IF(AC28=AE28,1,0)))</f>
        <v>0</v>
      </c>
      <c r="AF29" s="71">
        <f>IF(AF28&gt;AH28,2,IF(AF28+AH28=0,0,IF(AH28=AF28,1,0)))</f>
        <v>2</v>
      </c>
      <c r="AG29" s="73" t="s">
        <v>83</v>
      </c>
      <c r="AH29" s="71">
        <f>IF(AF28&lt;AH28,2,IF(AF28+AH28=0,0,IF(AF28=AH28,1,0)))</f>
        <v>0</v>
      </c>
      <c r="AI29" s="177" t="s">
        <v>105</v>
      </c>
      <c r="AJ29" s="177"/>
      <c r="AK29" s="177"/>
      <c r="AL29" s="71">
        <f>IF(AL28&gt;AN28,2,IF(AK28+AN28=0,0,IF(AN28=AL28,1,0)))</f>
        <v>0</v>
      </c>
      <c r="AM29" s="73" t="s">
        <v>83</v>
      </c>
      <c r="AN29" s="71">
        <f>IF(AL28&lt;AN28,2,IF(AL28+AN28=0,0,IF(AL28=AN28,1,0)))</f>
        <v>0</v>
      </c>
      <c r="AO29" s="71">
        <f>IF(AO28&gt;AQ28,2,IF(AN28+AQ28=0,0,IF(AQ28=AO28,1,0)))</f>
        <v>0</v>
      </c>
      <c r="AP29" s="73" t="s">
        <v>83</v>
      </c>
      <c r="AQ29" s="71">
        <f>IF(AO28&lt;AQ28,2,IF(AO28+AQ28=0,0,IF(AO28=AQ28,1,0)))</f>
        <v>0</v>
      </c>
      <c r="AR29" s="184">
        <f>AR28-AT28</f>
        <v>29</v>
      </c>
      <c r="AS29" s="184"/>
      <c r="AT29" s="184"/>
      <c r="AU29" s="185">
        <f>AU28-AW28</f>
        <v>14</v>
      </c>
      <c r="AV29" s="185"/>
      <c r="AW29" s="185"/>
      <c r="AX29" s="173"/>
    </row>
    <row r="30" spans="1:50" s="70" customFormat="1" ht="11.25" customHeight="1">
      <c r="A30" s="174" t="str">
        <f>Beschrieb!L12</f>
        <v>frei</v>
      </c>
      <c r="B30" s="63">
        <v>0</v>
      </c>
      <c r="C30" s="65" t="s">
        <v>83</v>
      </c>
      <c r="D30" s="63">
        <v>0</v>
      </c>
      <c r="E30" s="63">
        <f>'SpPl. Damen'!AH98</f>
        <v>0</v>
      </c>
      <c r="F30" s="65" t="s">
        <v>83</v>
      </c>
      <c r="G30" s="63">
        <f>'SpPl. Damen'!AE98</f>
        <v>0</v>
      </c>
      <c r="H30" s="63">
        <f>'SpPl. Damen'!AH83</f>
        <v>0</v>
      </c>
      <c r="I30" s="65" t="s">
        <v>83</v>
      </c>
      <c r="J30" s="63">
        <f>'SpPl. Damen'!AE83</f>
        <v>0</v>
      </c>
      <c r="K30" s="63">
        <f>'SpPl. Damen'!AH52</f>
        <v>0</v>
      </c>
      <c r="L30" s="65" t="s">
        <v>83</v>
      </c>
      <c r="M30" s="63">
        <f>'SpPl. Damen'!AE52</f>
        <v>0</v>
      </c>
      <c r="N30" s="63">
        <f>'SpPl. Damen'!AH37</f>
        <v>0</v>
      </c>
      <c r="O30" s="65" t="s">
        <v>83</v>
      </c>
      <c r="P30" s="63">
        <f>'SpPl. Damen'!AE37</f>
        <v>0</v>
      </c>
      <c r="Q30" s="63">
        <f>'SpPl. Damen'!AH22</f>
        <v>0</v>
      </c>
      <c r="R30" s="65" t="s">
        <v>83</v>
      </c>
      <c r="S30" s="63">
        <f>'SpPl. Damen'!AE22</f>
        <v>0</v>
      </c>
      <c r="T30" s="63">
        <f>'SpPl. Damen'!AH122</f>
        <v>0</v>
      </c>
      <c r="U30" s="65" t="s">
        <v>83</v>
      </c>
      <c r="V30" s="63">
        <f>'SpPl. Damen'!AE122</f>
        <v>0</v>
      </c>
      <c r="W30" s="63">
        <f>'SpPl. Damen'!AH117</f>
        <v>0</v>
      </c>
      <c r="X30" s="65" t="s">
        <v>83</v>
      </c>
      <c r="Y30" s="63">
        <f>'SpPl. Damen'!AE117</f>
        <v>0</v>
      </c>
      <c r="Z30" s="63">
        <f>'SpPl. Damen'!AH94</f>
        <v>0</v>
      </c>
      <c r="AA30" s="65" t="s">
        <v>83</v>
      </c>
      <c r="AB30" s="63">
        <f>'SpPl. Damen'!AE94</f>
        <v>0</v>
      </c>
      <c r="AC30" s="63">
        <f>'SpPl. Damen'!AH62</f>
        <v>0</v>
      </c>
      <c r="AD30" s="65" t="s">
        <v>83</v>
      </c>
      <c r="AE30" s="63">
        <f>'SpPl. Damen'!AE62</f>
        <v>0</v>
      </c>
      <c r="AF30" s="63">
        <f>'SpPl. Damen'!AH78</f>
        <v>0</v>
      </c>
      <c r="AG30" s="65" t="s">
        <v>83</v>
      </c>
      <c r="AH30" s="63">
        <f>'SpPl. Damen'!AE78</f>
        <v>0</v>
      </c>
      <c r="AI30" s="63">
        <f>'SpPl. Damen'!AH46</f>
        <v>0</v>
      </c>
      <c r="AJ30" s="65" t="s">
        <v>83</v>
      </c>
      <c r="AK30" s="63">
        <f>'SpPl. Damen'!AE46</f>
        <v>0</v>
      </c>
      <c r="AL30" s="167" t="s">
        <v>107</v>
      </c>
      <c r="AM30" s="167"/>
      <c r="AN30" s="167"/>
      <c r="AO30" s="63">
        <f>'SpPl. Damen'!AE31</f>
        <v>0</v>
      </c>
      <c r="AP30" s="65" t="s">
        <v>83</v>
      </c>
      <c r="AQ30" s="63">
        <f>'SpPl. Damen'!AH31</f>
        <v>0</v>
      </c>
      <c r="AR30" s="66">
        <f>SUM(B30,E30,H30,K30,N30,Q30,T30,W30,Z30,AC30,AF30,AI30,AL30,AO30)</f>
        <v>0</v>
      </c>
      <c r="AS30" s="67" t="s">
        <v>83</v>
      </c>
      <c r="AT30" s="77">
        <f>SUM(D30,G30,J30,M30,P30,S30,V30,Y30,AB30,AE30,AH30,AK30,AN30,AQ30)</f>
        <v>0</v>
      </c>
      <c r="AU30" s="68">
        <f>SUM(B31,E31,H31,K31,N31,Q31,T31,W31,Z31,AC31,AF31,AI31,AL31,AO31)</f>
        <v>0</v>
      </c>
      <c r="AV30" s="67" t="s">
        <v>83</v>
      </c>
      <c r="AW30" s="69">
        <f>SUM(D31,G31,J31,M31,P31,S31,V31,Y31,AB31,AE31,AH31,AK31,AN31,AQ31)</f>
        <v>0</v>
      </c>
      <c r="AX30" s="173"/>
    </row>
    <row r="31" spans="1:50" s="70" customFormat="1" ht="11.25" customHeight="1">
      <c r="A31" s="174"/>
      <c r="B31" s="71">
        <v>0</v>
      </c>
      <c r="C31" s="73" t="s">
        <v>83</v>
      </c>
      <c r="D31" s="71">
        <f>IF(B30&lt;D30,2,IF(B30+D30=0,0,IF(B30=D30,1,0)))</f>
        <v>0</v>
      </c>
      <c r="E31" s="71">
        <f>IF(E30&gt;G30,2,IF(E30+G30=0,0,IF(G30=E30,1,0)))</f>
        <v>0</v>
      </c>
      <c r="F31" s="73" t="s">
        <v>83</v>
      </c>
      <c r="G31" s="71">
        <f>IF(E30&lt;G30,2,IF(E30+G30=0,0,IF(E30=G30,1,0)))</f>
        <v>0</v>
      </c>
      <c r="H31" s="71">
        <f>IF(H30&gt;J30,2,IF(H30+J30=0,0,IF(J30=H30,1,0)))</f>
        <v>0</v>
      </c>
      <c r="I31" s="73" t="s">
        <v>83</v>
      </c>
      <c r="J31" s="71">
        <f>IF(H30&lt;J30,2,IF(H30+J30=0,0,IF(H30=J30,1,0)))</f>
        <v>0</v>
      </c>
      <c r="K31" s="71">
        <f>IF(K30&gt;M30,2,IF(K30+M30=0,0,IF(M30=K30,1,0)))</f>
        <v>0</v>
      </c>
      <c r="L31" s="73" t="s">
        <v>83</v>
      </c>
      <c r="M31" s="71">
        <f>IF(K30&lt;M30,2,IF(K30+M30=0,0,IF(K30=M30,1,0)))</f>
        <v>0</v>
      </c>
      <c r="N31" s="71">
        <f>IF(N30&gt;P30,2,IF(N30+P30=0,0,IF(P30=N30,1,0)))</f>
        <v>0</v>
      </c>
      <c r="O31" s="73" t="s">
        <v>83</v>
      </c>
      <c r="P31" s="71">
        <f>IF(N30&lt;P30,2,IF(N30+P30=0,0,IF(N30=P30,1,0)))</f>
        <v>0</v>
      </c>
      <c r="Q31" s="71">
        <f>IF(Q30&gt;S30,2,IF(Q30+S30=0,0,IF(S30=Q30,1,0)))</f>
        <v>0</v>
      </c>
      <c r="R31" s="73" t="s">
        <v>83</v>
      </c>
      <c r="S31" s="71">
        <f>IF(Q30&lt;S30,2,IF(Q30+S30=0,0,IF(Q30=S30,1,0)))</f>
        <v>0</v>
      </c>
      <c r="T31" s="71">
        <f>IF(T30&gt;V30,2,IF(T30+V30=0,0,IF(V30=T30,1,0)))</f>
        <v>0</v>
      </c>
      <c r="U31" s="73" t="s">
        <v>83</v>
      </c>
      <c r="V31" s="71">
        <f>IF(T30&lt;V30,2,IF(T30+V30=0,0,IF(T30=V30,1,0)))</f>
        <v>0</v>
      </c>
      <c r="W31" s="71">
        <f>IF(W30&gt;Y30,2,IF(W30+Y30=0,0,IF(Y30=W30,1,0)))</f>
        <v>0</v>
      </c>
      <c r="X31" s="73" t="s">
        <v>83</v>
      </c>
      <c r="Y31" s="71">
        <f>IF(W30&lt;Y30,2,IF(W30+Y30=0,0,IF(W30=Y30,1,0)))</f>
        <v>0</v>
      </c>
      <c r="Z31" s="71">
        <f>IF(Z30&gt;AB30,2,IF(Z30+AB30=0,0,IF(AB30=Z30,1,0)))</f>
        <v>0</v>
      </c>
      <c r="AA31" s="73" t="s">
        <v>83</v>
      </c>
      <c r="AB31" s="71">
        <f>IF(Z30&lt;AB30,2,IF(Z30+AB30=0,0,IF(Z30=AB30,1,0)))</f>
        <v>0</v>
      </c>
      <c r="AC31" s="71">
        <f>IF(AC30&gt;AE30,2,IF(AC30+AE30=0,0,IF(AE30=AC30,1,0)))</f>
        <v>0</v>
      </c>
      <c r="AD31" s="73" t="s">
        <v>83</v>
      </c>
      <c r="AE31" s="71">
        <f>IF(AC30&lt;AE30,2,IF(AC30+AE30=0,0,IF(AC30=AE30,1,0)))</f>
        <v>0</v>
      </c>
      <c r="AF31" s="71">
        <f>IF(AF30&gt;AH30,2,IF(AF30+AH30=0,0,IF(AH30=AF30,1,0)))</f>
        <v>0</v>
      </c>
      <c r="AG31" s="73" t="s">
        <v>83</v>
      </c>
      <c r="AH31" s="71">
        <f>IF(AF30&lt;AH30,2,IF(AF30+AH30=0,0,IF(AF30=AH30,1,0)))</f>
        <v>0</v>
      </c>
      <c r="AI31" s="71">
        <f>IF(AI30&gt;AK30,2,IF(AI30+AK30=0,0,IF(AK30=AI30,1,0)))</f>
        <v>0</v>
      </c>
      <c r="AJ31" s="73" t="s">
        <v>83</v>
      </c>
      <c r="AK31" s="71">
        <f>IF(AI30&lt;AK30,2,IF(AI30+AK30=0,0,IF(AI30=AK30,1,0)))</f>
        <v>0</v>
      </c>
      <c r="AL31" s="177" t="s">
        <v>105</v>
      </c>
      <c r="AM31" s="177"/>
      <c r="AN31" s="177"/>
      <c r="AO31" s="71">
        <f>IF(AO30&gt;AQ30,2,IF(AN30+AQ30=0,0,IF(AQ30=AO30,1,0)))</f>
        <v>0</v>
      </c>
      <c r="AP31" s="73" t="s">
        <v>83</v>
      </c>
      <c r="AQ31" s="71">
        <f>IF(AO30&lt;AQ30,2,IF(AO30+AQ30=0,0,IF(AO30=AQ30,1,0)))</f>
        <v>0</v>
      </c>
      <c r="AR31" s="184">
        <f>AR30-AT30</f>
        <v>0</v>
      </c>
      <c r="AS31" s="184"/>
      <c r="AT31" s="184"/>
      <c r="AU31" s="185">
        <f>AU30-AW30</f>
        <v>0</v>
      </c>
      <c r="AV31" s="185"/>
      <c r="AW31" s="185"/>
      <c r="AX31" s="173"/>
    </row>
    <row r="32" spans="1:50" s="70" customFormat="1" ht="11.25" customHeight="1">
      <c r="A32" s="174" t="str">
        <f>Beschrieb!L13</f>
        <v>frei</v>
      </c>
      <c r="B32" s="63">
        <f>'SpPl. Damen'!AH118</f>
        <v>0</v>
      </c>
      <c r="C32" s="65" t="s">
        <v>83</v>
      </c>
      <c r="D32" s="63">
        <f>'SpPl. Damen'!AE118</f>
        <v>0</v>
      </c>
      <c r="E32" s="63">
        <f>'SpPl. Damen'!AH70</f>
        <v>0</v>
      </c>
      <c r="F32" s="65" t="s">
        <v>83</v>
      </c>
      <c r="G32" s="63">
        <f>'SpPl. Damen'!AE70</f>
        <v>0</v>
      </c>
      <c r="H32" s="63">
        <f>'SpPl. Damen'!AH99</f>
        <v>0</v>
      </c>
      <c r="I32" s="65" t="s">
        <v>83</v>
      </c>
      <c r="J32" s="63">
        <f>'SpPl. Damen'!AE99</f>
        <v>0</v>
      </c>
      <c r="K32" s="63">
        <f>'SpPl. Damen'!AH84</f>
        <v>0</v>
      </c>
      <c r="L32" s="65" t="s">
        <v>83</v>
      </c>
      <c r="M32" s="63">
        <f>'SpPl. Damen'!AE84</f>
        <v>0</v>
      </c>
      <c r="N32" s="63">
        <f>'SpPl. Damen'!AH53</f>
        <v>0</v>
      </c>
      <c r="O32" s="65" t="s">
        <v>83</v>
      </c>
      <c r="P32" s="63">
        <f>'SpPl. Damen'!AE53</f>
        <v>0</v>
      </c>
      <c r="Q32" s="63">
        <f>'SpPl. Damen'!AH38</f>
        <v>0</v>
      </c>
      <c r="R32" s="65" t="s">
        <v>83</v>
      </c>
      <c r="S32" s="63">
        <f>'SpPl. Damen'!AE38</f>
        <v>0</v>
      </c>
      <c r="T32" s="63">
        <f>'SpPl. Damen'!AH23</f>
        <v>0</v>
      </c>
      <c r="U32" s="65" t="s">
        <v>83</v>
      </c>
      <c r="V32" s="63">
        <f>'SpPl. Damen'!AE23</f>
        <v>0</v>
      </c>
      <c r="W32" s="63">
        <f>'SpPl. Damen'!AH95</f>
        <v>0</v>
      </c>
      <c r="X32" s="65" t="s">
        <v>83</v>
      </c>
      <c r="Y32" s="63">
        <f>'SpPl. Damen'!AE95</f>
        <v>0</v>
      </c>
      <c r="Z32" s="63">
        <f>'SpPl. Damen'!AH63</f>
        <v>0</v>
      </c>
      <c r="AA32" s="65" t="s">
        <v>83</v>
      </c>
      <c r="AB32" s="63">
        <f>'SpPl. Damen'!AE63</f>
        <v>0</v>
      </c>
      <c r="AC32" s="63">
        <f>'SpPl. Damen'!AH110</f>
        <v>0</v>
      </c>
      <c r="AD32" s="65" t="s">
        <v>83</v>
      </c>
      <c r="AE32" s="63">
        <f>'SpPl. Damen'!AE110</f>
        <v>0</v>
      </c>
      <c r="AF32" s="63">
        <f>'SpPl. Damen'!AH47</f>
        <v>0</v>
      </c>
      <c r="AG32" s="65" t="s">
        <v>83</v>
      </c>
      <c r="AH32" s="63">
        <f>'SpPl. Damen'!AE47</f>
        <v>0</v>
      </c>
      <c r="AI32" s="63">
        <f>'SpPl. Damen'!AH79</f>
        <v>0</v>
      </c>
      <c r="AJ32" s="65" t="s">
        <v>83</v>
      </c>
      <c r="AK32" s="63">
        <f>'SpPl. Damen'!AE79</f>
        <v>0</v>
      </c>
      <c r="AL32" s="63">
        <f>'SpPl. Damen'!AH31</f>
        <v>0</v>
      </c>
      <c r="AM32" s="65" t="s">
        <v>83</v>
      </c>
      <c r="AN32" s="63">
        <f>'SpPl. Damen'!AE31</f>
        <v>0</v>
      </c>
      <c r="AO32" s="167" t="s">
        <v>107</v>
      </c>
      <c r="AP32" s="167"/>
      <c r="AQ32" s="167"/>
      <c r="AR32" s="66">
        <f>SUM(B32,E32,H32,K32,N32,Q32,T32,W32,Z32,AC32,AF32,AI32,AL32,AO32)</f>
        <v>0</v>
      </c>
      <c r="AS32" s="67" t="s">
        <v>83</v>
      </c>
      <c r="AT32" s="77">
        <f>SUM(D32,G32,J32,M32,P32,S32,V32,Y32,AB32,AE32,AH32,AK32,AN32,AQ32)</f>
        <v>0</v>
      </c>
      <c r="AU32" s="68">
        <f>SUM(B33,E33,H33,K33,N33,Q33,T33,W33,Z33,AC33,AF33,AI33,AL33,AO33)</f>
        <v>0</v>
      </c>
      <c r="AV32" s="67" t="s">
        <v>83</v>
      </c>
      <c r="AW32" s="69">
        <f>SUM(D33,G33,J33,M33,P33,S33,V33,Y33,AB33,AE33,AH33,AK33,AN33,AQ33)</f>
        <v>0</v>
      </c>
      <c r="AX32" s="173"/>
    </row>
    <row r="33" spans="1:50" s="70" customFormat="1" ht="11.25" customHeight="1">
      <c r="A33" s="174"/>
      <c r="B33" s="71">
        <f>IF(B32&gt;D32,2,IF(B32+D32=0,0,IF(D32=B32,1,0)))</f>
        <v>0</v>
      </c>
      <c r="C33" s="73" t="s">
        <v>83</v>
      </c>
      <c r="D33" s="71">
        <f>IF(B32&lt;D32,2,IF(B32+D32=0,0,IF(B32=D32,1,0)))</f>
        <v>0</v>
      </c>
      <c r="E33" s="71">
        <f>IF(E32&gt;G32,2,IF(E32+G32=0,0,IF(G32=E32,1,0)))</f>
        <v>0</v>
      </c>
      <c r="F33" s="73" t="s">
        <v>83</v>
      </c>
      <c r="G33" s="71">
        <f>IF(E32&lt;G32,2,IF(E32+G32=0,0,IF(E32=G32,1,0)))</f>
        <v>0</v>
      </c>
      <c r="H33" s="71">
        <f>IF(H32&gt;J32,2,IF(H32+J32=0,0,IF(J32=H32,1,0)))</f>
        <v>0</v>
      </c>
      <c r="I33" s="73" t="s">
        <v>83</v>
      </c>
      <c r="J33" s="71">
        <f>IF(H32&lt;J32,2,IF(H32+J32=0,0,IF(H32=J32,1,0)))</f>
        <v>0</v>
      </c>
      <c r="K33" s="71">
        <f>IF(K32&gt;M32,2,IF(K32+M32=0,0,IF(M32=K32,1,0)))</f>
        <v>0</v>
      </c>
      <c r="L33" s="73" t="s">
        <v>83</v>
      </c>
      <c r="M33" s="71">
        <f>IF(K32&lt;M32,2,IF(K32+M32=0,0,IF(K32=M32,1,0)))</f>
        <v>0</v>
      </c>
      <c r="N33" s="71">
        <f>IF(N32&gt;P32,2,IF(N32+P32=0,0,IF(P32=N32,1,0)))</f>
        <v>0</v>
      </c>
      <c r="O33" s="73" t="s">
        <v>83</v>
      </c>
      <c r="P33" s="71">
        <f>IF(N32&lt;P32,2,IF(N32+P32=0,0,IF(N32=P32,1,0)))</f>
        <v>0</v>
      </c>
      <c r="Q33" s="71">
        <f>IF(Q32&gt;S32,2,IF(Q32+S32=0,0,IF(S32=Q32,1,0)))</f>
        <v>0</v>
      </c>
      <c r="R33" s="73" t="s">
        <v>83</v>
      </c>
      <c r="S33" s="71">
        <f>IF(Q32&lt;S32,2,IF(Q32+S32=0,0,IF(Q32=S32,1,0)))</f>
        <v>0</v>
      </c>
      <c r="T33" s="71">
        <f>IF(T32&gt;V32,2,IF(T32+V32=0,0,IF(V32=T32,1,0)))</f>
        <v>0</v>
      </c>
      <c r="U33" s="73" t="s">
        <v>83</v>
      </c>
      <c r="V33" s="71">
        <f>IF(T32&lt;V32,2,IF(T32+V32=0,0,IF(T32=V32,1,0)))</f>
        <v>0</v>
      </c>
      <c r="W33" s="71">
        <f>IF(W32&gt;Y32,2,IF(W32+Y32=0,0,IF(Y32=W32,1,0)))</f>
        <v>0</v>
      </c>
      <c r="X33" s="73" t="s">
        <v>83</v>
      </c>
      <c r="Y33" s="71">
        <f>IF(W32&lt;Y32,2,IF(W32+Y32=0,0,IF(W32=Y32,1,0)))</f>
        <v>0</v>
      </c>
      <c r="Z33" s="71">
        <f>IF(Z32&gt;AB32,2,IF(Z32+AB32=0,0,IF(AB32=Z32,1,0)))</f>
        <v>0</v>
      </c>
      <c r="AA33" s="73" t="s">
        <v>83</v>
      </c>
      <c r="AB33" s="71">
        <f>IF(Z32&lt;AB32,2,IF(Z32+AB32=0,0,IF(Z32=AB32,1,0)))</f>
        <v>0</v>
      </c>
      <c r="AC33" s="71">
        <f>IF(AC32&gt;AE32,2,IF(AC32+AE32=0,0,IF(AE32=AC32,1,0)))</f>
        <v>0</v>
      </c>
      <c r="AD33" s="73" t="s">
        <v>83</v>
      </c>
      <c r="AE33" s="71">
        <f>IF(AC32&lt;AE32,2,IF(AC32+AE32=0,0,IF(AC32=AE32,1,0)))</f>
        <v>0</v>
      </c>
      <c r="AF33" s="71">
        <f>IF(AF32&gt;AH32,2,IF(AF32+AH32=0,0,IF(AH32=AF32,1,0)))</f>
        <v>0</v>
      </c>
      <c r="AG33" s="73" t="s">
        <v>83</v>
      </c>
      <c r="AH33" s="71">
        <f>IF(AF32&lt;AH32,2,IF(AF32+AH32=0,0,IF(AF32=AH32,1,0)))</f>
        <v>0</v>
      </c>
      <c r="AI33" s="71">
        <f>IF(AI32&gt;AK32,2,IF(AI32+AK32=0,0,IF(AK32=AI32,1,0)))</f>
        <v>0</v>
      </c>
      <c r="AJ33" s="73" t="s">
        <v>83</v>
      </c>
      <c r="AK33" s="71">
        <f>IF(AI32&lt;AK32,2,IF(AI32+AK32=0,0,IF(AI32=AK32,1,0)))</f>
        <v>0</v>
      </c>
      <c r="AL33" s="71">
        <f>IF(AL32&gt;AN32,2,IF(AL32+AN32=0,0,IF(AN32=AL32,1,0)))</f>
        <v>0</v>
      </c>
      <c r="AM33" s="73" t="s">
        <v>83</v>
      </c>
      <c r="AN33" s="71">
        <f>IF(AL32&lt;AN32,2,IF(AL32+AN32=0,0,IF(AL32=AN32,1,0)))</f>
        <v>0</v>
      </c>
      <c r="AO33" s="177" t="s">
        <v>105</v>
      </c>
      <c r="AP33" s="177"/>
      <c r="AQ33" s="177"/>
      <c r="AR33" s="184">
        <f>AR32-AT32</f>
        <v>0</v>
      </c>
      <c r="AS33" s="184"/>
      <c r="AT33" s="184"/>
      <c r="AU33" s="185">
        <f>AU32-AW32</f>
        <v>0</v>
      </c>
      <c r="AV33" s="185"/>
      <c r="AW33" s="185"/>
      <c r="AX33" s="173"/>
    </row>
    <row r="34" spans="1:50" s="70" customFormat="1" ht="11.25" customHeight="1">
      <c r="A34" s="85"/>
      <c r="B34" s="86"/>
      <c r="C34" s="87"/>
      <c r="D34" s="86"/>
      <c r="E34" s="86"/>
      <c r="F34" s="88"/>
      <c r="G34" s="86"/>
      <c r="H34" s="86"/>
      <c r="I34" s="88"/>
      <c r="J34" s="86"/>
      <c r="K34" s="86"/>
      <c r="L34" s="88"/>
      <c r="M34" s="86"/>
      <c r="N34" s="86"/>
      <c r="O34" s="88"/>
      <c r="P34" s="86"/>
      <c r="Q34" s="86"/>
      <c r="R34" s="88"/>
      <c r="S34" s="86"/>
      <c r="T34" s="86"/>
      <c r="U34" s="88"/>
      <c r="V34" s="86"/>
      <c r="W34" s="86"/>
      <c r="X34" s="88"/>
      <c r="Y34" s="86"/>
      <c r="Z34" s="86"/>
      <c r="AA34" s="88"/>
      <c r="AB34" s="86"/>
      <c r="AC34" s="86"/>
      <c r="AD34" s="88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8"/>
      <c r="AT34" s="86"/>
      <c r="AU34" s="86"/>
      <c r="AV34" s="88"/>
      <c r="AW34" s="86"/>
      <c r="AX34" s="89"/>
    </row>
    <row r="35" spans="1:49" s="70" customFormat="1" ht="11.25" customHeight="1">
      <c r="A35" s="90"/>
      <c r="B35" s="91"/>
      <c r="C35"/>
      <c r="D35"/>
      <c r="E35" s="91"/>
      <c r="F35" s="92"/>
      <c r="G35" s="91"/>
      <c r="H35" s="91"/>
      <c r="I35" s="92"/>
      <c r="J35" s="91"/>
      <c r="K35" s="91"/>
      <c r="L35" s="92"/>
      <c r="M35" s="91"/>
      <c r="N35" s="91"/>
      <c r="O35" s="92"/>
      <c r="P35" s="91"/>
      <c r="Q35" s="91"/>
      <c r="R35" s="92"/>
      <c r="S35" s="91"/>
      <c r="T35" s="91"/>
      <c r="U35" s="92"/>
      <c r="V35" s="91"/>
      <c r="W35" s="91"/>
      <c r="X35" s="92"/>
      <c r="Y35" s="91"/>
      <c r="Z35" s="91"/>
      <c r="AA35" s="92"/>
      <c r="AB35" s="91"/>
      <c r="AC35" s="91"/>
      <c r="AD35" s="92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2"/>
      <c r="AT35" s="91"/>
      <c r="AU35" s="91"/>
      <c r="AV35" s="92"/>
      <c r="AW35" s="91"/>
    </row>
    <row r="36" spans="1:49" s="70" customFormat="1" ht="11.25" customHeight="1">
      <c r="A36" s="90"/>
      <c r="B36" s="91"/>
      <c r="C36"/>
      <c r="D36"/>
      <c r="E36" s="91"/>
      <c r="F36" s="92"/>
      <c r="G36" s="91"/>
      <c r="H36" s="91"/>
      <c r="I36" s="92"/>
      <c r="J36" s="91"/>
      <c r="K36" s="91"/>
      <c r="L36" s="92"/>
      <c r="M36" s="91"/>
      <c r="N36" s="91"/>
      <c r="O36" s="92"/>
      <c r="P36" s="91"/>
      <c r="Q36" s="91"/>
      <c r="R36" s="92"/>
      <c r="S36" s="91"/>
      <c r="T36" s="91"/>
      <c r="U36" s="92"/>
      <c r="V36" s="91"/>
      <c r="W36" s="91"/>
      <c r="X36" s="92"/>
      <c r="Y36" s="91"/>
      <c r="Z36" s="91"/>
      <c r="AA36" s="92"/>
      <c r="AB36" s="91"/>
      <c r="AC36" s="91"/>
      <c r="AD36" s="92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2"/>
      <c r="AT36" s="91"/>
      <c r="AU36" s="91"/>
      <c r="AV36" s="92"/>
      <c r="AW36" s="91"/>
    </row>
    <row r="37" spans="1:49" s="70" customFormat="1" ht="11.25" customHeight="1">
      <c r="A37" s="90"/>
      <c r="B37" s="91"/>
      <c r="C37"/>
      <c r="D37"/>
      <c r="E37" s="91"/>
      <c r="F37" s="92"/>
      <c r="G37" s="91"/>
      <c r="H37" s="91"/>
      <c r="I37" s="92"/>
      <c r="J37" s="91"/>
      <c r="K37" s="91"/>
      <c r="L37" s="92"/>
      <c r="M37" s="91"/>
      <c r="N37" s="91"/>
      <c r="O37" s="92"/>
      <c r="P37" s="91"/>
      <c r="Q37" s="91"/>
      <c r="R37" s="92"/>
      <c r="S37" s="91"/>
      <c r="T37" s="91"/>
      <c r="U37" s="92"/>
      <c r="V37" s="91"/>
      <c r="W37" s="91"/>
      <c r="X37" s="92"/>
      <c r="Y37" s="91"/>
      <c r="Z37" s="91"/>
      <c r="AA37" s="92"/>
      <c r="AB37" s="91"/>
      <c r="AC37" s="91"/>
      <c r="AD37" s="92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2"/>
      <c r="AT37" s="91"/>
      <c r="AU37" s="91"/>
      <c r="AV37" s="92"/>
      <c r="AW37" s="91"/>
    </row>
    <row r="38" spans="1:49" s="70" customFormat="1" ht="11.25" customHeight="1">
      <c r="A38" s="90"/>
      <c r="B38" s="91"/>
      <c r="C38"/>
      <c r="D38"/>
      <c r="E38" s="91"/>
      <c r="F38" s="92"/>
      <c r="G38" s="91"/>
      <c r="H38" s="91"/>
      <c r="I38" s="92"/>
      <c r="J38" s="91"/>
      <c r="K38" s="91"/>
      <c r="L38" s="92"/>
      <c r="M38" s="91"/>
      <c r="N38" s="91"/>
      <c r="O38" s="92"/>
      <c r="P38" s="91"/>
      <c r="Q38" s="91"/>
      <c r="R38" s="92"/>
      <c r="S38" s="91"/>
      <c r="T38" s="91"/>
      <c r="U38" s="92"/>
      <c r="V38" s="91"/>
      <c r="W38" s="91"/>
      <c r="X38" s="92"/>
      <c r="Y38" s="91"/>
      <c r="Z38" s="91"/>
      <c r="AA38" s="92"/>
      <c r="AB38" s="91"/>
      <c r="AC38" s="91"/>
      <c r="AD38" s="92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2"/>
      <c r="AT38" s="91"/>
      <c r="AU38" s="91"/>
      <c r="AV38" s="92"/>
      <c r="AW38" s="91"/>
    </row>
    <row r="39" spans="1:49" s="70" customFormat="1" ht="11.25" customHeight="1">
      <c r="A39" s="90"/>
      <c r="B39" s="91"/>
      <c r="C39"/>
      <c r="D39"/>
      <c r="E39" s="91"/>
      <c r="F39" s="92"/>
      <c r="G39" s="91"/>
      <c r="H39" s="91"/>
      <c r="I39" s="92"/>
      <c r="J39" s="91"/>
      <c r="K39" s="91"/>
      <c r="L39" s="92"/>
      <c r="M39" s="91"/>
      <c r="N39" s="91"/>
      <c r="O39" s="92"/>
      <c r="P39" s="91"/>
      <c r="Q39" s="91"/>
      <c r="R39" s="92"/>
      <c r="S39" s="91"/>
      <c r="T39" s="91"/>
      <c r="U39" s="92"/>
      <c r="V39" s="91"/>
      <c r="W39" s="91"/>
      <c r="X39" s="92"/>
      <c r="Y39" s="91"/>
      <c r="Z39" s="91"/>
      <c r="AA39" s="92"/>
      <c r="AB39" s="91"/>
      <c r="AC39" s="91"/>
      <c r="AD39" s="92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2"/>
      <c r="AT39" s="91"/>
      <c r="AU39" s="91"/>
      <c r="AV39" s="92"/>
      <c r="AW39" s="91"/>
    </row>
    <row r="40" spans="1:49" s="70" customFormat="1" ht="11.25" customHeight="1">
      <c r="A40" s="90"/>
      <c r="B40" s="91"/>
      <c r="C40" s="92"/>
      <c r="D40" s="91"/>
      <c r="E40" s="91"/>
      <c r="F40" s="92"/>
      <c r="G40" s="91"/>
      <c r="H40" s="91"/>
      <c r="I40" s="92"/>
      <c r="J40" s="91"/>
      <c r="K40" s="91"/>
      <c r="L40" s="92"/>
      <c r="M40" s="91"/>
      <c r="N40" s="91"/>
      <c r="O40" s="92"/>
      <c r="P40" s="91"/>
      <c r="Q40" s="91"/>
      <c r="R40" s="92"/>
      <c r="S40" s="91"/>
      <c r="T40" s="91"/>
      <c r="U40" s="92"/>
      <c r="V40" s="91"/>
      <c r="W40" s="91"/>
      <c r="X40" s="92"/>
      <c r="Y40" s="91"/>
      <c r="Z40" s="91"/>
      <c r="AA40" s="92"/>
      <c r="AB40" s="91"/>
      <c r="AC40" s="91"/>
      <c r="AD40" s="92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2"/>
      <c r="AT40" s="91"/>
      <c r="AU40" s="91"/>
      <c r="AV40" s="92"/>
      <c r="AW40" s="91"/>
    </row>
    <row r="41" spans="1:49" s="70" customFormat="1" ht="11.25" customHeight="1">
      <c r="A41" s="90"/>
      <c r="B41" s="91"/>
      <c r="C41" s="92"/>
      <c r="D41" s="91"/>
      <c r="E41" s="91"/>
      <c r="F41" s="92"/>
      <c r="G41" s="91"/>
      <c r="H41" s="91"/>
      <c r="I41" s="92"/>
      <c r="J41" s="91"/>
      <c r="K41" s="91"/>
      <c r="L41" s="92"/>
      <c r="M41" s="91"/>
      <c r="N41" s="91"/>
      <c r="O41" s="92"/>
      <c r="P41" s="91"/>
      <c r="Q41" s="91"/>
      <c r="R41" s="92"/>
      <c r="S41" s="91"/>
      <c r="T41" s="91"/>
      <c r="U41" s="92"/>
      <c r="V41" s="91"/>
      <c r="W41" s="91"/>
      <c r="X41" s="92"/>
      <c r="Y41" s="91"/>
      <c r="Z41" s="91"/>
      <c r="AA41" s="92"/>
      <c r="AB41" s="91"/>
      <c r="AC41" s="91"/>
      <c r="AD41" s="92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2"/>
      <c r="AT41" s="91"/>
      <c r="AU41" s="91"/>
      <c r="AV41" s="92"/>
      <c r="AW41" s="91"/>
    </row>
    <row r="42" spans="1:49" s="70" customFormat="1" ht="11.25" customHeight="1">
      <c r="A42" s="90"/>
      <c r="B42" s="91"/>
      <c r="C42" s="92"/>
      <c r="D42" s="91"/>
      <c r="E42" s="91"/>
      <c r="F42" s="92"/>
      <c r="G42" s="91"/>
      <c r="H42" s="91"/>
      <c r="I42" s="92"/>
      <c r="J42" s="91"/>
      <c r="K42" s="91"/>
      <c r="L42" s="92"/>
      <c r="M42" s="91"/>
      <c r="N42" s="91"/>
      <c r="O42" s="92"/>
      <c r="P42" s="91"/>
      <c r="Q42" s="91"/>
      <c r="R42" s="92"/>
      <c r="S42" s="91"/>
      <c r="T42" s="91"/>
      <c r="U42" s="92"/>
      <c r="V42" s="91"/>
      <c r="W42" s="91"/>
      <c r="X42" s="92"/>
      <c r="Y42" s="91"/>
      <c r="Z42" s="91"/>
      <c r="AA42" s="92"/>
      <c r="AB42" s="91"/>
      <c r="AC42" s="91"/>
      <c r="AD42" s="92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2"/>
      <c r="AT42" s="91"/>
      <c r="AU42" s="91"/>
      <c r="AV42" s="92"/>
      <c r="AW42" s="91"/>
    </row>
    <row r="43" spans="1:49" s="70" customFormat="1" ht="11.25" customHeight="1">
      <c r="A43" s="90"/>
      <c r="B43" s="91"/>
      <c r="C43" s="92"/>
      <c r="D43" s="91"/>
      <c r="E43" s="91"/>
      <c r="F43" s="92"/>
      <c r="G43" s="91"/>
      <c r="H43" s="91"/>
      <c r="I43" s="92"/>
      <c r="J43" s="91"/>
      <c r="K43" s="91"/>
      <c r="L43" s="92"/>
      <c r="M43" s="91"/>
      <c r="N43" s="91"/>
      <c r="O43" s="92"/>
      <c r="P43" s="91"/>
      <c r="Q43" s="91"/>
      <c r="R43" s="92"/>
      <c r="S43" s="91"/>
      <c r="T43" s="91"/>
      <c r="U43" s="92"/>
      <c r="V43" s="91"/>
      <c r="W43" s="91"/>
      <c r="X43" s="92"/>
      <c r="Y43" s="91"/>
      <c r="Z43" s="91"/>
      <c r="AA43" s="92"/>
      <c r="AB43" s="91"/>
      <c r="AC43" s="91"/>
      <c r="AD43" s="92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2"/>
      <c r="AT43" s="91"/>
      <c r="AU43" s="91"/>
      <c r="AV43" s="92"/>
      <c r="AW43" s="91"/>
    </row>
    <row r="44" spans="1:49" s="70" customFormat="1" ht="11.25" customHeight="1">
      <c r="A44" s="90"/>
      <c r="B44" s="91"/>
      <c r="C44" s="92"/>
      <c r="D44" s="91"/>
      <c r="E44" s="91"/>
      <c r="F44" s="92"/>
      <c r="G44" s="91"/>
      <c r="H44" s="91"/>
      <c r="I44" s="92"/>
      <c r="J44" s="91"/>
      <c r="K44" s="91"/>
      <c r="L44" s="92"/>
      <c r="M44" s="91"/>
      <c r="N44" s="91"/>
      <c r="O44" s="92"/>
      <c r="P44" s="91"/>
      <c r="Q44" s="91"/>
      <c r="R44" s="92"/>
      <c r="S44" s="91"/>
      <c r="T44" s="91"/>
      <c r="U44" s="92"/>
      <c r="V44" s="91"/>
      <c r="W44" s="91"/>
      <c r="X44" s="92"/>
      <c r="Y44" s="91"/>
      <c r="Z44" s="91"/>
      <c r="AA44" s="92"/>
      <c r="AB44" s="91"/>
      <c r="AC44" s="91"/>
      <c r="AD44" s="92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2"/>
      <c r="AT44" s="91"/>
      <c r="AU44" s="91"/>
      <c r="AV44" s="92"/>
      <c r="AW44" s="91"/>
    </row>
    <row r="45" spans="1:49" s="96" customFormat="1" ht="12.75" customHeight="1">
      <c r="A45" s="93"/>
      <c r="B45" s="94"/>
      <c r="C45" s="95"/>
      <c r="D45" s="94"/>
      <c r="E45" s="94"/>
      <c r="F45" s="95"/>
      <c r="G45" s="94"/>
      <c r="H45" s="94"/>
      <c r="I45" s="95"/>
      <c r="J45" s="94"/>
      <c r="K45" s="94"/>
      <c r="L45" s="95"/>
      <c r="M45" s="94"/>
      <c r="N45" s="94"/>
      <c r="O45" s="95"/>
      <c r="P45" s="94"/>
      <c r="Q45" s="94"/>
      <c r="R45" s="95"/>
      <c r="S45" s="94"/>
      <c r="T45" s="94"/>
      <c r="U45" s="95"/>
      <c r="V45" s="94"/>
      <c r="W45" s="94"/>
      <c r="X45" s="95"/>
      <c r="Y45" s="94"/>
      <c r="Z45" s="94"/>
      <c r="AA45" s="95"/>
      <c r="AB45" s="94"/>
      <c r="AC45" s="94"/>
      <c r="AD45" s="95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5"/>
      <c r="AT45" s="94"/>
      <c r="AU45" s="94"/>
      <c r="AV45" s="95"/>
      <c r="AW45" s="94"/>
    </row>
  </sheetData>
  <sheetProtection selectLockedCells="1" selectUnlockedCells="1"/>
  <mergeCells count="103">
    <mergeCell ref="A32:A33"/>
    <mergeCell ref="AO32:AQ32"/>
    <mergeCell ref="AX32:AX33"/>
    <mergeCell ref="AO33:AQ33"/>
    <mergeCell ref="AR33:AT33"/>
    <mergeCell ref="AU33:AW33"/>
    <mergeCell ref="A30:A31"/>
    <mergeCell ref="AL30:AN30"/>
    <mergeCell ref="AX30:AX31"/>
    <mergeCell ref="AL31:AN31"/>
    <mergeCell ref="AR31:AT31"/>
    <mergeCell ref="AU31:AW31"/>
    <mergeCell ref="A28:A29"/>
    <mergeCell ref="AI28:AK28"/>
    <mergeCell ref="AX28:AX29"/>
    <mergeCell ref="AI29:AK29"/>
    <mergeCell ref="AR29:AT29"/>
    <mergeCell ref="AU29:AW29"/>
    <mergeCell ref="A26:A27"/>
    <mergeCell ref="AF26:AH26"/>
    <mergeCell ref="AX26:AX27"/>
    <mergeCell ref="AF27:AH27"/>
    <mergeCell ref="AR27:AT27"/>
    <mergeCell ref="AU27:AW27"/>
    <mergeCell ref="A24:A25"/>
    <mergeCell ref="AC24:AE24"/>
    <mergeCell ref="AX24:AX25"/>
    <mergeCell ref="AC25:AE25"/>
    <mergeCell ref="AR25:AT25"/>
    <mergeCell ref="AU25:AW25"/>
    <mergeCell ref="A22:A23"/>
    <mergeCell ref="Z22:AB22"/>
    <mergeCell ref="AX22:AX23"/>
    <mergeCell ref="Z23:AB23"/>
    <mergeCell ref="AR23:AT23"/>
    <mergeCell ref="AU23:AW23"/>
    <mergeCell ref="A20:A21"/>
    <mergeCell ref="W20:Y20"/>
    <mergeCell ref="AX20:AX21"/>
    <mergeCell ref="W21:Y21"/>
    <mergeCell ref="AR21:AT21"/>
    <mergeCell ref="AU21:AW21"/>
    <mergeCell ref="A18:A19"/>
    <mergeCell ref="T18:V18"/>
    <mergeCell ref="AX18:AX19"/>
    <mergeCell ref="T19:V19"/>
    <mergeCell ref="AR19:AT19"/>
    <mergeCell ref="AU19:AW19"/>
    <mergeCell ref="A16:A17"/>
    <mergeCell ref="Q16:S16"/>
    <mergeCell ref="AX16:AX17"/>
    <mergeCell ref="Q17:S17"/>
    <mergeCell ref="AR17:AT17"/>
    <mergeCell ref="AU17:AW17"/>
    <mergeCell ref="A14:A15"/>
    <mergeCell ref="N14:P14"/>
    <mergeCell ref="AX14:AX15"/>
    <mergeCell ref="N15:P15"/>
    <mergeCell ref="AR15:AT15"/>
    <mergeCell ref="AU15:AW15"/>
    <mergeCell ref="A12:A13"/>
    <mergeCell ref="K12:M12"/>
    <mergeCell ref="AX12:AX13"/>
    <mergeCell ref="K13:M13"/>
    <mergeCell ref="AR13:AT13"/>
    <mergeCell ref="AU13:AW13"/>
    <mergeCell ref="A10:A11"/>
    <mergeCell ref="H10:J10"/>
    <mergeCell ref="AX10:AX11"/>
    <mergeCell ref="H11:J11"/>
    <mergeCell ref="AR11:AT11"/>
    <mergeCell ref="AU11:AW11"/>
    <mergeCell ref="A8:A9"/>
    <mergeCell ref="E8:G8"/>
    <mergeCell ref="AX8:AX9"/>
    <mergeCell ref="E9:G9"/>
    <mergeCell ref="AR9:AT9"/>
    <mergeCell ref="AU9:AW9"/>
    <mergeCell ref="AO5:AQ5"/>
    <mergeCell ref="AR5:AT5"/>
    <mergeCell ref="AU5:AW5"/>
    <mergeCell ref="A6:A7"/>
    <mergeCell ref="B6:D6"/>
    <mergeCell ref="AX6:AX7"/>
    <mergeCell ref="B7:D7"/>
    <mergeCell ref="AR7:AT7"/>
    <mergeCell ref="AU7:AW7"/>
    <mergeCell ref="W5:Y5"/>
    <mergeCell ref="Z5:AB5"/>
    <mergeCell ref="AC5:AE5"/>
    <mergeCell ref="AF5:AH5"/>
    <mergeCell ref="AI5:AK5"/>
    <mergeCell ref="AL5:AN5"/>
    <mergeCell ref="E1:AR2"/>
    <mergeCell ref="E3:AR3"/>
    <mergeCell ref="Q4:Z4"/>
    <mergeCell ref="B5:D5"/>
    <mergeCell ref="E5:G5"/>
    <mergeCell ref="H5:J5"/>
    <mergeCell ref="K5:M5"/>
    <mergeCell ref="N5:P5"/>
    <mergeCell ref="Q5:S5"/>
    <mergeCell ref="T5:V5"/>
  </mergeCells>
  <printOptions/>
  <pageMargins left="0.11805555555555555" right="0.5118055555555555" top="0.25625" bottom="0.4326388888888889" header="0.5118055555555555" footer="0.2361111111111111"/>
  <pageSetup horizontalDpi="300" verticalDpi="300" orientation="landscape" paperSize="9"/>
  <headerFooter alignWithMargins="0">
    <oddFooter>&amp;CAuswertung Gr.: A&amp;R&amp;6&amp;F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37"/>
  <sheetViews>
    <sheetView zoomScalePageLayoutView="0" workbookViewId="0" topLeftCell="A1">
      <selection activeCell="AP28" sqref="AP28"/>
    </sheetView>
  </sheetViews>
  <sheetFormatPr defaultColWidth="11.421875" defaultRowHeight="12.75"/>
  <cols>
    <col min="1" max="2" width="2.7109375" style="0" customWidth="1"/>
    <col min="3" max="3" width="2.7109375" style="99" customWidth="1"/>
    <col min="4" max="61" width="2.7109375" style="0" customWidth="1"/>
  </cols>
  <sheetData>
    <row r="2" spans="12:26" ht="12.75">
      <c r="L2" s="186" t="str">
        <f>Beschrieb!$C$1</f>
        <v>35./40. Deutsche Meisterschaft im Bosseln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2:26" ht="12.75"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2:26" ht="12.75"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1:27" ht="12.75">
      <c r="K5" s="187" t="str">
        <f>Beschrieb!$C$2</f>
        <v>am  09./10. September 2022 in Bischofsheim, LV Hessen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1:27" ht="12.75"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</row>
    <row r="8" spans="8:24" ht="33" customHeight="1">
      <c r="H8" s="188" t="s">
        <v>133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</row>
    <row r="9" spans="23:32" ht="12.75">
      <c r="W9" s="189" t="s">
        <v>134</v>
      </c>
      <c r="X9" s="189"/>
      <c r="Y9" s="189"/>
      <c r="Z9" s="189"/>
      <c r="AA9" s="189"/>
      <c r="AB9" s="189"/>
      <c r="AC9" s="189"/>
      <c r="AD9" s="189"/>
      <c r="AE9" s="189"/>
      <c r="AF9" s="189"/>
    </row>
    <row r="10" spans="3:32" ht="19.5" customHeight="1">
      <c r="C10" s="100" t="s">
        <v>61</v>
      </c>
      <c r="E10" s="100" t="s">
        <v>135</v>
      </c>
      <c r="F10" s="100"/>
      <c r="G10" s="100"/>
      <c r="H10" s="190" t="s">
        <v>29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W10" s="191" t="s">
        <v>136</v>
      </c>
      <c r="X10" s="191"/>
      <c r="Y10" s="191"/>
      <c r="Z10" s="191"/>
      <c r="AA10" s="191"/>
      <c r="AB10" s="191"/>
      <c r="AC10" s="191"/>
      <c r="AD10" s="191"/>
      <c r="AE10" s="191"/>
      <c r="AF10" s="191"/>
    </row>
    <row r="11" spans="3:32" ht="19.5" customHeight="1">
      <c r="C11" s="100" t="s">
        <v>63</v>
      </c>
      <c r="E11" s="100" t="s">
        <v>135</v>
      </c>
      <c r="H11" s="190" t="s">
        <v>137</v>
      </c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W11" s="191" t="s">
        <v>138</v>
      </c>
      <c r="X11" s="191"/>
      <c r="Y11" s="191"/>
      <c r="Z11" s="191"/>
      <c r="AA11" s="191"/>
      <c r="AB11" s="191"/>
      <c r="AC11" s="191"/>
      <c r="AD11" s="191"/>
      <c r="AE11" s="191"/>
      <c r="AF11" s="191"/>
    </row>
    <row r="12" spans="3:32" ht="19.5" customHeight="1">
      <c r="C12" s="100" t="s">
        <v>65</v>
      </c>
      <c r="E12" s="100" t="s">
        <v>135</v>
      </c>
      <c r="H12" s="190" t="s">
        <v>31</v>
      </c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W12" s="191" t="s">
        <v>139</v>
      </c>
      <c r="X12" s="191"/>
      <c r="Y12" s="191"/>
      <c r="Z12" s="191"/>
      <c r="AA12" s="191"/>
      <c r="AB12" s="191"/>
      <c r="AC12" s="191"/>
      <c r="AD12" s="191"/>
      <c r="AE12" s="191"/>
      <c r="AF12" s="191"/>
    </row>
    <row r="13" spans="3:32" ht="19.5" customHeight="1">
      <c r="C13" s="100" t="s">
        <v>67</v>
      </c>
      <c r="E13" s="100" t="s">
        <v>135</v>
      </c>
      <c r="H13" s="190" t="s">
        <v>24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W13" s="191" t="s">
        <v>140</v>
      </c>
      <c r="X13" s="191"/>
      <c r="Y13" s="191"/>
      <c r="Z13" s="191"/>
      <c r="AA13" s="191"/>
      <c r="AB13" s="191"/>
      <c r="AC13" s="191"/>
      <c r="AD13" s="191"/>
      <c r="AE13" s="191"/>
      <c r="AF13" s="191"/>
    </row>
    <row r="14" spans="3:32" ht="19.5" customHeight="1">
      <c r="C14" s="100" t="s">
        <v>69</v>
      </c>
      <c r="E14" s="100" t="s">
        <v>135</v>
      </c>
      <c r="H14" s="190" t="s">
        <v>22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W14" s="191" t="s">
        <v>141</v>
      </c>
      <c r="X14" s="191"/>
      <c r="Y14" s="191"/>
      <c r="Z14" s="191"/>
      <c r="AA14" s="191"/>
      <c r="AB14" s="191"/>
      <c r="AC14" s="191"/>
      <c r="AD14" s="191"/>
      <c r="AE14" s="191"/>
      <c r="AF14" s="191"/>
    </row>
    <row r="15" spans="3:32" ht="19.5" customHeight="1">
      <c r="C15" s="100" t="s">
        <v>71</v>
      </c>
      <c r="E15" s="100" t="s">
        <v>135</v>
      </c>
      <c r="H15" s="190" t="s">
        <v>30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W15" s="191" t="s">
        <v>142</v>
      </c>
      <c r="X15" s="191"/>
      <c r="Y15" s="191"/>
      <c r="Z15" s="191"/>
      <c r="AA15" s="191"/>
      <c r="AB15" s="191"/>
      <c r="AC15" s="191"/>
      <c r="AD15" s="191"/>
      <c r="AE15" s="191"/>
      <c r="AF15" s="191"/>
    </row>
    <row r="16" spans="3:32" ht="19.5" customHeight="1">
      <c r="C16" s="100" t="s">
        <v>62</v>
      </c>
      <c r="E16" s="100" t="s">
        <v>135</v>
      </c>
      <c r="H16" s="190" t="s">
        <v>25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W16" s="191" t="s">
        <v>143</v>
      </c>
      <c r="X16" s="191"/>
      <c r="Y16" s="191"/>
      <c r="Z16" s="191"/>
      <c r="AA16" s="191"/>
      <c r="AB16" s="191"/>
      <c r="AC16" s="191"/>
      <c r="AD16" s="191"/>
      <c r="AE16" s="191"/>
      <c r="AF16" s="191"/>
    </row>
    <row r="17" spans="3:32" ht="19.5" customHeight="1">
      <c r="C17" s="100" t="s">
        <v>64</v>
      </c>
      <c r="E17" s="100" t="s">
        <v>135</v>
      </c>
      <c r="H17" s="190" t="s">
        <v>21</v>
      </c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W17" s="191" t="s">
        <v>144</v>
      </c>
      <c r="X17" s="191"/>
      <c r="Y17" s="191"/>
      <c r="Z17" s="191"/>
      <c r="AA17" s="191"/>
      <c r="AB17" s="191"/>
      <c r="AC17" s="191"/>
      <c r="AD17" s="191"/>
      <c r="AE17" s="191"/>
      <c r="AF17" s="191"/>
    </row>
    <row r="18" spans="3:32" ht="19.5" customHeight="1">
      <c r="C18" s="100" t="s">
        <v>66</v>
      </c>
      <c r="E18" s="100" t="s">
        <v>135</v>
      </c>
      <c r="H18" s="190" t="s">
        <v>11</v>
      </c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W18" s="191" t="s">
        <v>145</v>
      </c>
      <c r="X18" s="191"/>
      <c r="Y18" s="191"/>
      <c r="Z18" s="191"/>
      <c r="AA18" s="191"/>
      <c r="AB18" s="191"/>
      <c r="AC18" s="191"/>
      <c r="AD18" s="191"/>
      <c r="AE18" s="191"/>
      <c r="AF18" s="191"/>
    </row>
    <row r="19" spans="3:32" ht="19.5" customHeight="1">
      <c r="C19" s="100" t="s">
        <v>68</v>
      </c>
      <c r="E19" s="100" t="s">
        <v>135</v>
      </c>
      <c r="H19" s="190" t="s">
        <v>13</v>
      </c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W19" s="191" t="s">
        <v>143</v>
      </c>
      <c r="X19" s="191"/>
      <c r="Y19" s="191"/>
      <c r="Z19" s="191"/>
      <c r="AA19" s="191"/>
      <c r="AB19" s="191"/>
      <c r="AC19" s="191"/>
      <c r="AD19" s="191"/>
      <c r="AE19" s="191"/>
      <c r="AF19" s="191"/>
    </row>
    <row r="20" spans="3:32" ht="19.5" customHeight="1">
      <c r="C20" s="100" t="s">
        <v>70</v>
      </c>
      <c r="E20" s="100" t="s">
        <v>135</v>
      </c>
      <c r="H20" s="190" t="s">
        <v>10</v>
      </c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W20" s="191" t="s">
        <v>144</v>
      </c>
      <c r="X20" s="191"/>
      <c r="Y20" s="191"/>
      <c r="Z20" s="191"/>
      <c r="AA20" s="191"/>
      <c r="AB20" s="191"/>
      <c r="AC20" s="191"/>
      <c r="AD20" s="191"/>
      <c r="AE20" s="191"/>
      <c r="AF20" s="191"/>
    </row>
    <row r="21" spans="3:32" ht="19.5" customHeight="1">
      <c r="C21" s="100" t="s">
        <v>72</v>
      </c>
      <c r="E21" s="100" t="s">
        <v>135</v>
      </c>
      <c r="H21" s="190" t="s">
        <v>146</v>
      </c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W21" s="191" t="s">
        <v>141</v>
      </c>
      <c r="X21" s="191"/>
      <c r="Y21" s="191"/>
      <c r="Z21" s="191"/>
      <c r="AA21" s="191"/>
      <c r="AB21" s="191"/>
      <c r="AC21" s="191"/>
      <c r="AD21" s="191"/>
      <c r="AE21" s="191"/>
      <c r="AF21" s="191"/>
    </row>
    <row r="22" spans="3:32" ht="19.5" customHeight="1">
      <c r="C22" s="100" t="s">
        <v>147</v>
      </c>
      <c r="E22" s="100" t="s">
        <v>135</v>
      </c>
      <c r="H22" s="190" t="s">
        <v>148</v>
      </c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W22" s="191" t="s">
        <v>139</v>
      </c>
      <c r="X22" s="191"/>
      <c r="Y22" s="191"/>
      <c r="Z22" s="191"/>
      <c r="AA22" s="191"/>
      <c r="AB22" s="191"/>
      <c r="AC22" s="191"/>
      <c r="AD22" s="191"/>
      <c r="AE22" s="191"/>
      <c r="AF22" s="191"/>
    </row>
    <row r="23" spans="3:32" ht="19.5" customHeight="1">
      <c r="C23" s="100" t="s">
        <v>149</v>
      </c>
      <c r="E23" s="100" t="s">
        <v>135</v>
      </c>
      <c r="H23" s="190" t="s">
        <v>20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W23" s="191" t="s">
        <v>136</v>
      </c>
      <c r="X23" s="191"/>
      <c r="Y23" s="191"/>
      <c r="Z23" s="191"/>
      <c r="AA23" s="191"/>
      <c r="AB23" s="191"/>
      <c r="AC23" s="191"/>
      <c r="AD23" s="191"/>
      <c r="AE23" s="191"/>
      <c r="AF23" s="191"/>
    </row>
    <row r="24" spans="3:32" ht="19.5" customHeight="1">
      <c r="C24" s="100" t="s">
        <v>150</v>
      </c>
      <c r="E24" s="100" t="s">
        <v>135</v>
      </c>
      <c r="H24" s="190" t="s">
        <v>17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W24" s="191" t="s">
        <v>47</v>
      </c>
      <c r="X24" s="191"/>
      <c r="Y24" s="191"/>
      <c r="Z24" s="191"/>
      <c r="AA24" s="191"/>
      <c r="AB24" s="191"/>
      <c r="AC24" s="191"/>
      <c r="AD24" s="191"/>
      <c r="AE24" s="191"/>
      <c r="AF24" s="191"/>
    </row>
    <row r="25" spans="3:32" ht="19.5" customHeight="1">
      <c r="C25" s="100" t="s">
        <v>151</v>
      </c>
      <c r="E25" s="100" t="s">
        <v>135</v>
      </c>
      <c r="H25" s="190" t="s">
        <v>152</v>
      </c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W25" s="191" t="s">
        <v>139</v>
      </c>
      <c r="X25" s="191"/>
      <c r="Y25" s="191"/>
      <c r="Z25" s="191"/>
      <c r="AA25" s="191"/>
      <c r="AB25" s="191"/>
      <c r="AC25" s="191"/>
      <c r="AD25" s="191"/>
      <c r="AE25" s="191"/>
      <c r="AF25" s="191"/>
    </row>
    <row r="26" spans="3:32" ht="19.5" customHeight="1">
      <c r="C26" s="100" t="s">
        <v>153</v>
      </c>
      <c r="E26" s="100" t="s">
        <v>135</v>
      </c>
      <c r="H26" s="190" t="s">
        <v>154</v>
      </c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W26" s="191" t="s">
        <v>139</v>
      </c>
      <c r="X26" s="191"/>
      <c r="Y26" s="191"/>
      <c r="Z26" s="191"/>
      <c r="AA26" s="191"/>
      <c r="AB26" s="191"/>
      <c r="AC26" s="191"/>
      <c r="AD26" s="191"/>
      <c r="AE26" s="191"/>
      <c r="AF26" s="191"/>
    </row>
    <row r="27" spans="3:32" ht="19.5" customHeight="1">
      <c r="C27" s="100" t="s">
        <v>155</v>
      </c>
      <c r="E27" s="100" t="s">
        <v>135</v>
      </c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</row>
    <row r="28" spans="3:32" ht="19.5" customHeight="1">
      <c r="C28" s="100"/>
      <c r="E28" s="100"/>
      <c r="H28" s="101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4"/>
      <c r="W28" s="103"/>
      <c r="X28" s="104"/>
      <c r="Y28" s="104"/>
      <c r="Z28" s="104"/>
      <c r="AA28" s="104"/>
      <c r="AB28" s="104"/>
      <c r="AC28" s="104"/>
      <c r="AD28" s="104"/>
      <c r="AE28" s="104"/>
      <c r="AF28" s="104"/>
    </row>
    <row r="30" spans="2:32" ht="12.75" customHeight="1">
      <c r="B30" s="192" t="str">
        <f>Beschrieb!A22</f>
        <v>DBS-Beauftragter für Boccia (Halle)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</row>
    <row r="31" spans="2:32" ht="12.75" customHeight="1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</row>
    <row r="32" spans="3:32" ht="12.75">
      <c r="C32" s="194" t="str">
        <f>Beschrieb!A24</f>
        <v>Teddy Östreicher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</row>
    <row r="33" spans="3:32" ht="12.75"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</row>
    <row r="34" ht="15">
      <c r="R34" s="105"/>
    </row>
    <row r="37" spans="4:31" ht="12.75">
      <c r="D37" s="125" t="s">
        <v>156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S37" s="125" t="s">
        <v>157</v>
      </c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</row>
  </sheetData>
  <sheetProtection selectLockedCells="1" selectUnlockedCells="1"/>
  <mergeCells count="46">
    <mergeCell ref="C32:P33"/>
    <mergeCell ref="R32:AF33"/>
    <mergeCell ref="D37:Q37"/>
    <mergeCell ref="S37:AE37"/>
    <mergeCell ref="H26:U26"/>
    <mergeCell ref="W26:AF26"/>
    <mergeCell ref="H27:U27"/>
    <mergeCell ref="W27:AF27"/>
    <mergeCell ref="B30:Q31"/>
    <mergeCell ref="R30:AF31"/>
    <mergeCell ref="H23:U23"/>
    <mergeCell ref="W23:AF23"/>
    <mergeCell ref="H24:U24"/>
    <mergeCell ref="W24:AF24"/>
    <mergeCell ref="H25:U25"/>
    <mergeCell ref="W25:AF25"/>
    <mergeCell ref="H20:U20"/>
    <mergeCell ref="W20:AF20"/>
    <mergeCell ref="H21:U21"/>
    <mergeCell ref="W21:AF21"/>
    <mergeCell ref="H22:U22"/>
    <mergeCell ref="W22:AF22"/>
    <mergeCell ref="H17:U17"/>
    <mergeCell ref="W17:AF17"/>
    <mergeCell ref="H18:U18"/>
    <mergeCell ref="W18:AF18"/>
    <mergeCell ref="H19:U19"/>
    <mergeCell ref="W19:AF19"/>
    <mergeCell ref="H14:U14"/>
    <mergeCell ref="W14:AF14"/>
    <mergeCell ref="H15:U15"/>
    <mergeCell ref="W15:AF15"/>
    <mergeCell ref="H16:U16"/>
    <mergeCell ref="W16:AF16"/>
    <mergeCell ref="H11:U11"/>
    <mergeCell ref="W11:AF11"/>
    <mergeCell ref="H12:U12"/>
    <mergeCell ref="W12:AF12"/>
    <mergeCell ref="H13:U13"/>
    <mergeCell ref="W13:AF13"/>
    <mergeCell ref="L2:Z4"/>
    <mergeCell ref="K5:AA6"/>
    <mergeCell ref="H8:X8"/>
    <mergeCell ref="W9:AF9"/>
    <mergeCell ref="H10:U10"/>
    <mergeCell ref="W10:AF10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33"/>
  <sheetViews>
    <sheetView zoomScalePageLayoutView="0" workbookViewId="0" topLeftCell="A1">
      <selection activeCell="K5" sqref="K5:AA6"/>
    </sheetView>
  </sheetViews>
  <sheetFormatPr defaultColWidth="11.421875" defaultRowHeight="12.75"/>
  <cols>
    <col min="1" max="2" width="2.7109375" style="0" customWidth="1"/>
    <col min="3" max="3" width="2.7109375" style="99" customWidth="1"/>
    <col min="4" max="61" width="2.7109375" style="0" customWidth="1"/>
  </cols>
  <sheetData>
    <row r="2" spans="12:26" ht="12.75">
      <c r="L2" s="186" t="str">
        <f>Beschrieb!$C$1</f>
        <v>35./40. Deutsche Meisterschaft im Bosseln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2:26" ht="12.75"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2:26" ht="12.75"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1:27" ht="12.75">
      <c r="K5" s="187" t="str">
        <f>Beschrieb!$C$2</f>
        <v>am  09./10. September 2022 in Bischofsheim, LV Hessen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1:27" ht="12.75"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</row>
    <row r="8" spans="8:24" ht="33" customHeight="1">
      <c r="H8" s="188" t="s">
        <v>158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</row>
    <row r="9" spans="23:32" ht="12.75">
      <c r="W9" s="189" t="s">
        <v>134</v>
      </c>
      <c r="X9" s="189"/>
      <c r="Y9" s="189"/>
      <c r="Z9" s="189"/>
      <c r="AA9" s="189"/>
      <c r="AB9" s="189"/>
      <c r="AC9" s="189"/>
      <c r="AD9" s="189"/>
      <c r="AE9" s="189"/>
      <c r="AF9" s="189"/>
    </row>
    <row r="10" spans="3:32" ht="19.5" customHeight="1">
      <c r="C10" s="100" t="s">
        <v>61</v>
      </c>
      <c r="E10" s="100" t="s">
        <v>135</v>
      </c>
      <c r="F10" s="100"/>
      <c r="G10" s="100"/>
      <c r="H10" s="190" t="s">
        <v>23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W10" s="191" t="s">
        <v>144</v>
      </c>
      <c r="X10" s="191"/>
      <c r="Y10" s="191"/>
      <c r="Z10" s="191"/>
      <c r="AA10" s="191"/>
      <c r="AB10" s="191"/>
      <c r="AC10" s="191"/>
      <c r="AD10" s="191"/>
      <c r="AE10" s="191"/>
      <c r="AF10" s="191"/>
    </row>
    <row r="11" spans="3:32" ht="19.5" customHeight="1">
      <c r="C11" s="100" t="s">
        <v>63</v>
      </c>
      <c r="E11" s="100" t="s">
        <v>135</v>
      </c>
      <c r="H11" s="190" t="s">
        <v>21</v>
      </c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W11" s="191" t="s">
        <v>144</v>
      </c>
      <c r="X11" s="191"/>
      <c r="Y11" s="191"/>
      <c r="Z11" s="191"/>
      <c r="AA11" s="191"/>
      <c r="AB11" s="191"/>
      <c r="AC11" s="191"/>
      <c r="AD11" s="191"/>
      <c r="AE11" s="191"/>
      <c r="AF11" s="191"/>
    </row>
    <row r="12" spans="3:32" ht="19.5" customHeight="1">
      <c r="C12" s="100" t="s">
        <v>65</v>
      </c>
      <c r="E12" s="100" t="s">
        <v>135</v>
      </c>
      <c r="H12" s="190" t="s">
        <v>22</v>
      </c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W12" s="191" t="s">
        <v>141</v>
      </c>
      <c r="X12" s="191"/>
      <c r="Y12" s="191"/>
      <c r="Z12" s="191"/>
      <c r="AA12" s="191"/>
      <c r="AB12" s="191"/>
      <c r="AC12" s="191"/>
      <c r="AD12" s="191"/>
      <c r="AE12" s="191"/>
      <c r="AF12" s="191"/>
    </row>
    <row r="13" spans="3:32" ht="19.5" customHeight="1">
      <c r="C13" s="100" t="s">
        <v>67</v>
      </c>
      <c r="E13" s="100" t="s">
        <v>135</v>
      </c>
      <c r="H13" s="190" t="s">
        <v>27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W13" s="191" t="s">
        <v>143</v>
      </c>
      <c r="X13" s="191"/>
      <c r="Y13" s="191"/>
      <c r="Z13" s="191"/>
      <c r="AA13" s="191"/>
      <c r="AB13" s="191"/>
      <c r="AC13" s="191"/>
      <c r="AD13" s="191"/>
      <c r="AE13" s="191"/>
      <c r="AF13" s="191"/>
    </row>
    <row r="14" spans="3:32" ht="19.5" customHeight="1">
      <c r="C14" s="100" t="s">
        <v>69</v>
      </c>
      <c r="E14" s="100" t="s">
        <v>135</v>
      </c>
      <c r="H14" s="190" t="s">
        <v>12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W14" s="191" t="s">
        <v>139</v>
      </c>
      <c r="X14" s="191"/>
      <c r="Y14" s="191"/>
      <c r="Z14" s="191"/>
      <c r="AA14" s="191"/>
      <c r="AB14" s="191"/>
      <c r="AC14" s="191"/>
      <c r="AD14" s="191"/>
      <c r="AE14" s="191"/>
      <c r="AF14" s="191"/>
    </row>
    <row r="15" spans="3:32" ht="19.5" customHeight="1">
      <c r="C15" s="100" t="s">
        <v>71</v>
      </c>
      <c r="E15" s="100" t="s">
        <v>135</v>
      </c>
      <c r="H15" s="190" t="s">
        <v>32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W15" s="191" t="s">
        <v>159</v>
      </c>
      <c r="X15" s="191"/>
      <c r="Y15" s="191"/>
      <c r="Z15" s="191"/>
      <c r="AA15" s="191"/>
      <c r="AB15" s="191"/>
      <c r="AC15" s="191"/>
      <c r="AD15" s="191"/>
      <c r="AE15" s="191"/>
      <c r="AF15" s="191"/>
    </row>
    <row r="16" spans="3:32" ht="19.5" customHeight="1">
      <c r="C16" s="100" t="s">
        <v>62</v>
      </c>
      <c r="E16" s="100" t="s">
        <v>135</v>
      </c>
      <c r="H16" s="190" t="s">
        <v>13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W16" s="191" t="s">
        <v>143</v>
      </c>
      <c r="X16" s="191"/>
      <c r="Y16" s="191"/>
      <c r="Z16" s="191"/>
      <c r="AA16" s="191"/>
      <c r="AB16" s="191"/>
      <c r="AC16" s="191"/>
      <c r="AD16" s="191"/>
      <c r="AE16" s="191"/>
      <c r="AF16" s="191"/>
    </row>
    <row r="17" spans="3:32" ht="19.5" customHeight="1">
      <c r="C17" s="100" t="s">
        <v>64</v>
      </c>
      <c r="E17" s="100" t="s">
        <v>135</v>
      </c>
      <c r="H17" s="190" t="s">
        <v>10</v>
      </c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W17" s="191" t="s">
        <v>144</v>
      </c>
      <c r="X17" s="191"/>
      <c r="Y17" s="191"/>
      <c r="Z17" s="191"/>
      <c r="AA17" s="191"/>
      <c r="AB17" s="191"/>
      <c r="AC17" s="191"/>
      <c r="AD17" s="191"/>
      <c r="AE17" s="191"/>
      <c r="AF17" s="191"/>
    </row>
    <row r="18" spans="3:32" ht="19.5" customHeight="1">
      <c r="C18" s="100" t="s">
        <v>66</v>
      </c>
      <c r="E18" s="100" t="s">
        <v>135</v>
      </c>
      <c r="H18" s="190" t="s">
        <v>137</v>
      </c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W18" s="191" t="s">
        <v>138</v>
      </c>
      <c r="X18" s="191"/>
      <c r="Y18" s="191"/>
      <c r="Z18" s="191"/>
      <c r="AA18" s="191"/>
      <c r="AB18" s="191"/>
      <c r="AC18" s="191"/>
      <c r="AD18" s="191"/>
      <c r="AE18" s="191"/>
      <c r="AF18" s="191"/>
    </row>
    <row r="19" spans="3:32" ht="19.5" customHeight="1">
      <c r="C19" s="100" t="s">
        <v>68</v>
      </c>
      <c r="E19" s="100" t="s">
        <v>135</v>
      </c>
      <c r="H19" s="190" t="s">
        <v>18</v>
      </c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W19" s="191" t="s">
        <v>139</v>
      </c>
      <c r="X19" s="191"/>
      <c r="Y19" s="191"/>
      <c r="Z19" s="191"/>
      <c r="AA19" s="191"/>
      <c r="AB19" s="191"/>
      <c r="AC19" s="191"/>
      <c r="AD19" s="191"/>
      <c r="AE19" s="191"/>
      <c r="AF19" s="191"/>
    </row>
    <row r="20" spans="3:32" ht="19.5" customHeight="1">
      <c r="C20" s="100" t="s">
        <v>70</v>
      </c>
      <c r="E20" s="100" t="s">
        <v>135</v>
      </c>
      <c r="H20" s="190" t="s">
        <v>160</v>
      </c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W20" s="191" t="s">
        <v>139</v>
      </c>
      <c r="X20" s="191"/>
      <c r="Y20" s="191"/>
      <c r="Z20" s="191"/>
      <c r="AA20" s="191"/>
      <c r="AB20" s="191"/>
      <c r="AC20" s="191"/>
      <c r="AD20" s="191"/>
      <c r="AE20" s="191"/>
      <c r="AF20" s="191"/>
    </row>
    <row r="21" spans="3:32" ht="19.5" customHeight="1">
      <c r="C21" s="100" t="s">
        <v>72</v>
      </c>
      <c r="E21" s="100" t="s">
        <v>135</v>
      </c>
      <c r="H21" s="190" t="s">
        <v>17</v>
      </c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W21" s="191" t="s">
        <v>47</v>
      </c>
      <c r="X21" s="191"/>
      <c r="Y21" s="191"/>
      <c r="Z21" s="191"/>
      <c r="AA21" s="191"/>
      <c r="AB21" s="191"/>
      <c r="AC21" s="191"/>
      <c r="AD21" s="191"/>
      <c r="AE21" s="191"/>
      <c r="AF21" s="191"/>
    </row>
    <row r="22" spans="3:32" ht="19.5" customHeight="1">
      <c r="C22" s="100" t="s">
        <v>147</v>
      </c>
      <c r="E22" s="100" t="s">
        <v>135</v>
      </c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</row>
    <row r="23" spans="3:32" ht="19.5" customHeight="1">
      <c r="C23" s="100" t="s">
        <v>149</v>
      </c>
      <c r="E23" s="100" t="s">
        <v>135</v>
      </c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</row>
    <row r="24" spans="3:32" ht="19.5" customHeight="1">
      <c r="C24" s="100"/>
      <c r="E24" s="100"/>
      <c r="H24" s="101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4"/>
      <c r="W24" s="103"/>
      <c r="X24" s="104"/>
      <c r="Y24" s="104"/>
      <c r="Z24" s="104"/>
      <c r="AA24" s="104"/>
      <c r="AB24" s="104"/>
      <c r="AC24" s="104"/>
      <c r="AD24" s="104"/>
      <c r="AE24" s="104"/>
      <c r="AF24" s="104"/>
    </row>
    <row r="25" spans="3:32" ht="19.5" customHeight="1">
      <c r="C25" s="100"/>
      <c r="E25" s="100"/>
      <c r="H25" s="101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4"/>
      <c r="W25" s="103"/>
      <c r="X25" s="104"/>
      <c r="Y25" s="104"/>
      <c r="Z25" s="104"/>
      <c r="AA25" s="104"/>
      <c r="AB25" s="104"/>
      <c r="AC25" s="104"/>
      <c r="AD25" s="104"/>
      <c r="AE25" s="104"/>
      <c r="AF25" s="104"/>
    </row>
    <row r="26" spans="2:32" ht="12.75" customHeight="1">
      <c r="B26" s="192" t="str">
        <f>Beschrieb!A22</f>
        <v>DBS-Beauftragter für Boccia (Halle)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</row>
    <row r="27" spans="2:32" ht="12.75" customHeight="1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</row>
    <row r="28" spans="3:32" ht="12.75">
      <c r="C28" s="194" t="str">
        <f>Beschrieb!A24</f>
        <v>Teddy Östreicher</v>
      </c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</row>
    <row r="29" spans="3:32" ht="12.75"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</row>
    <row r="30" ht="15">
      <c r="R30" s="105"/>
    </row>
    <row r="33" spans="4:31" ht="12.75" customHeight="1">
      <c r="D33" s="125" t="s">
        <v>156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S33" s="125" t="s">
        <v>157</v>
      </c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</row>
  </sheetData>
  <sheetProtection selectLockedCells="1" selectUnlockedCells="1"/>
  <mergeCells count="38">
    <mergeCell ref="D33:Q33"/>
    <mergeCell ref="S33:AE33"/>
    <mergeCell ref="H23:U23"/>
    <mergeCell ref="W23:AF23"/>
    <mergeCell ref="B26:Q27"/>
    <mergeCell ref="R26:AF27"/>
    <mergeCell ref="C28:P29"/>
    <mergeCell ref="R28:AF29"/>
    <mergeCell ref="H20:U20"/>
    <mergeCell ref="W20:AF20"/>
    <mergeCell ref="H21:U21"/>
    <mergeCell ref="W21:AF21"/>
    <mergeCell ref="H22:U22"/>
    <mergeCell ref="W22:AF22"/>
    <mergeCell ref="H17:U17"/>
    <mergeCell ref="W17:AF17"/>
    <mergeCell ref="H18:U18"/>
    <mergeCell ref="W18:AF18"/>
    <mergeCell ref="H19:U19"/>
    <mergeCell ref="W19:AF19"/>
    <mergeCell ref="H14:U14"/>
    <mergeCell ref="W14:AF14"/>
    <mergeCell ref="H15:U15"/>
    <mergeCell ref="W15:AF15"/>
    <mergeCell ref="H16:U16"/>
    <mergeCell ref="W16:AF16"/>
    <mergeCell ref="H11:U11"/>
    <mergeCell ref="W11:AF11"/>
    <mergeCell ref="H12:U12"/>
    <mergeCell ref="W12:AF12"/>
    <mergeCell ref="H13:U13"/>
    <mergeCell ref="W13:AF13"/>
    <mergeCell ref="L2:Z4"/>
    <mergeCell ref="K5:AA6"/>
    <mergeCell ref="H8:X8"/>
    <mergeCell ref="W9:AF9"/>
    <mergeCell ref="H10:U10"/>
    <mergeCell ref="W10:AF10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2" customWidth="1"/>
    <col min="2" max="2" width="17.421875" style="2" customWidth="1"/>
    <col min="3" max="3" width="1.8515625" style="2" customWidth="1"/>
    <col min="4" max="4" width="17.8515625" style="2" customWidth="1"/>
    <col min="5" max="5" width="5.421875" style="106" customWidth="1"/>
    <col min="6" max="6" width="2.421875" style="2" customWidth="1"/>
    <col min="7" max="8" width="5.140625" style="106" customWidth="1"/>
    <col min="9" max="9" width="1.7109375" style="2" customWidth="1"/>
    <col min="10" max="10" width="8.00390625" style="2" customWidth="1"/>
    <col min="11" max="16384" width="11.421875" style="2" customWidth="1"/>
  </cols>
  <sheetData>
    <row r="1" spans="1:2" ht="12.75">
      <c r="A1" s="2" t="s">
        <v>161</v>
      </c>
      <c r="B1" s="2" t="s">
        <v>162</v>
      </c>
    </row>
    <row r="2" ht="12.75">
      <c r="B2" s="2" t="s">
        <v>163</v>
      </c>
    </row>
    <row r="4" spans="1:2" ht="12.75">
      <c r="A4" s="2" t="s">
        <v>164</v>
      </c>
      <c r="B4" s="2" t="s">
        <v>165</v>
      </c>
    </row>
    <row r="5" ht="12.75">
      <c r="B5" s="2" t="s">
        <v>166</v>
      </c>
    </row>
    <row r="7" spans="1:2" ht="12.75">
      <c r="A7" s="2" t="s">
        <v>167</v>
      </c>
      <c r="B7" s="2" t="s">
        <v>168</v>
      </c>
    </row>
    <row r="9" spans="1:2" ht="12.75">
      <c r="A9" s="2" t="s">
        <v>169</v>
      </c>
      <c r="B9" s="2" t="s">
        <v>170</v>
      </c>
    </row>
    <row r="11" spans="1:2" ht="12.75">
      <c r="A11" s="2" t="s">
        <v>171</v>
      </c>
      <c r="B11" s="2" t="s">
        <v>172</v>
      </c>
    </row>
    <row r="14" spans="2:3" ht="12.75">
      <c r="B14" s="107" t="s">
        <v>173</v>
      </c>
      <c r="C14" s="107"/>
    </row>
    <row r="16" spans="2:11" ht="12.75">
      <c r="B16" s="2" t="s">
        <v>174</v>
      </c>
      <c r="F16" s="108" t="s">
        <v>61</v>
      </c>
      <c r="G16" s="109"/>
      <c r="H16" s="195"/>
      <c r="I16" s="195"/>
      <c r="J16" s="195"/>
      <c r="K16" s="195"/>
    </row>
    <row r="17" spans="8:9" ht="12.75">
      <c r="H17" s="110"/>
      <c r="I17" s="1"/>
    </row>
    <row r="18" spans="6:11" ht="12.75">
      <c r="F18" s="108" t="s">
        <v>63</v>
      </c>
      <c r="G18" s="109"/>
      <c r="H18" s="195"/>
      <c r="I18" s="195"/>
      <c r="J18" s="195"/>
      <c r="K18" s="195"/>
    </row>
    <row r="19" spans="8:9" ht="12.75">
      <c r="H19" s="110"/>
      <c r="I19" s="1"/>
    </row>
    <row r="20" spans="6:11" ht="12.75" customHeight="1">
      <c r="F20" s="111" t="s">
        <v>65</v>
      </c>
      <c r="G20" s="112"/>
      <c r="H20" s="195"/>
      <c r="I20" s="195"/>
      <c r="J20" s="195"/>
      <c r="K20" s="195"/>
    </row>
    <row r="21" spans="8:9" ht="12.75">
      <c r="H21" s="110"/>
      <c r="I21" s="1"/>
    </row>
    <row r="22" spans="6:11" ht="12.75" customHeight="1">
      <c r="F22" s="111" t="s">
        <v>67</v>
      </c>
      <c r="G22" s="112"/>
      <c r="H22" s="195"/>
      <c r="I22" s="195"/>
      <c r="J22" s="195"/>
      <c r="K22" s="195"/>
    </row>
    <row r="23" spans="8:9" ht="12.75">
      <c r="H23" s="110"/>
      <c r="I23" s="1"/>
    </row>
    <row r="24" spans="6:11" ht="12.75" customHeight="1">
      <c r="F24" s="108" t="s">
        <v>69</v>
      </c>
      <c r="G24" s="109"/>
      <c r="H24" s="195"/>
      <c r="I24" s="195"/>
      <c r="J24" s="195"/>
      <c r="K24" s="195"/>
    </row>
    <row r="26" spans="2:10" ht="12.75" customHeight="1">
      <c r="B26" s="196" t="s">
        <v>175</v>
      </c>
      <c r="C26" s="196"/>
      <c r="D26" s="196"/>
      <c r="E26" s="196" t="s">
        <v>78</v>
      </c>
      <c r="F26" s="196"/>
      <c r="G26" s="196"/>
      <c r="H26" s="196" t="s">
        <v>109</v>
      </c>
      <c r="I26" s="196"/>
      <c r="J26" s="196"/>
    </row>
    <row r="28" spans="2:10" ht="12.75">
      <c r="B28" s="113">
        <f>H16</f>
        <v>0</v>
      </c>
      <c r="C28" s="114" t="s">
        <v>83</v>
      </c>
      <c r="D28" s="115">
        <f>H18</f>
        <v>0</v>
      </c>
      <c r="E28" s="116"/>
      <c r="F28" s="117" t="s">
        <v>83</v>
      </c>
      <c r="G28" s="118"/>
      <c r="H28" s="117">
        <f aca="true" t="shared" si="0" ref="H28:H37">IF(E28&gt;G28,2,IF(G28+E28=0,0,IF(E28=G28,1,0)))</f>
        <v>0</v>
      </c>
      <c r="I28" s="117" t="s">
        <v>83</v>
      </c>
      <c r="J28" s="117">
        <f aca="true" t="shared" si="1" ref="J28:J37">IF(G28&gt;E28,2,IF(E28+G28=0,0,IF(G28=E28,1,0)))</f>
        <v>0</v>
      </c>
    </row>
    <row r="29" spans="2:10" ht="12.75">
      <c r="B29" s="113">
        <f>H16</f>
        <v>0</v>
      </c>
      <c r="C29" s="114" t="s">
        <v>83</v>
      </c>
      <c r="D29" s="115">
        <f>H20</f>
        <v>0</v>
      </c>
      <c r="E29" s="116"/>
      <c r="F29" s="117" t="s">
        <v>83</v>
      </c>
      <c r="G29" s="118"/>
      <c r="H29" s="117">
        <f t="shared" si="0"/>
        <v>0</v>
      </c>
      <c r="I29" s="117" t="s">
        <v>83</v>
      </c>
      <c r="J29" s="117">
        <f t="shared" si="1"/>
        <v>0</v>
      </c>
    </row>
    <row r="30" spans="2:10" ht="12.75">
      <c r="B30" s="113">
        <f>H16</f>
        <v>0</v>
      </c>
      <c r="C30" s="114" t="s">
        <v>83</v>
      </c>
      <c r="D30" s="115">
        <f>H22</f>
        <v>0</v>
      </c>
      <c r="E30" s="116"/>
      <c r="F30" s="117" t="s">
        <v>83</v>
      </c>
      <c r="G30" s="118"/>
      <c r="H30" s="117">
        <f t="shared" si="0"/>
        <v>0</v>
      </c>
      <c r="I30" s="117" t="s">
        <v>83</v>
      </c>
      <c r="J30" s="117">
        <f t="shared" si="1"/>
        <v>0</v>
      </c>
    </row>
    <row r="31" spans="2:10" ht="12.75">
      <c r="B31" s="113">
        <f>H16</f>
        <v>0</v>
      </c>
      <c r="C31" s="114" t="s">
        <v>83</v>
      </c>
      <c r="D31" s="115">
        <f>H24</f>
        <v>0</v>
      </c>
      <c r="E31" s="116"/>
      <c r="F31" s="117" t="s">
        <v>83</v>
      </c>
      <c r="G31" s="118"/>
      <c r="H31" s="117">
        <f t="shared" si="0"/>
        <v>0</v>
      </c>
      <c r="I31" s="117" t="s">
        <v>83</v>
      </c>
      <c r="J31" s="117">
        <f t="shared" si="1"/>
        <v>0</v>
      </c>
    </row>
    <row r="32" spans="2:10" ht="12.75">
      <c r="B32" s="113">
        <f>H18</f>
        <v>0</v>
      </c>
      <c r="C32" s="114" t="s">
        <v>83</v>
      </c>
      <c r="D32" s="115">
        <f>H20</f>
        <v>0</v>
      </c>
      <c r="E32" s="116"/>
      <c r="F32" s="117" t="s">
        <v>83</v>
      </c>
      <c r="G32" s="118"/>
      <c r="H32" s="117">
        <f t="shared" si="0"/>
        <v>0</v>
      </c>
      <c r="I32" s="117" t="s">
        <v>83</v>
      </c>
      <c r="J32" s="117">
        <f t="shared" si="1"/>
        <v>0</v>
      </c>
    </row>
    <row r="33" spans="2:10" ht="12.75">
      <c r="B33" s="113">
        <f>H18</f>
        <v>0</v>
      </c>
      <c r="C33" s="114" t="s">
        <v>83</v>
      </c>
      <c r="D33" s="115">
        <f>H22</f>
        <v>0</v>
      </c>
      <c r="E33" s="116"/>
      <c r="F33" s="117" t="s">
        <v>83</v>
      </c>
      <c r="G33" s="118"/>
      <c r="H33" s="117">
        <f t="shared" si="0"/>
        <v>0</v>
      </c>
      <c r="I33" s="117" t="s">
        <v>83</v>
      </c>
      <c r="J33" s="117">
        <f t="shared" si="1"/>
        <v>0</v>
      </c>
    </row>
    <row r="34" spans="2:10" ht="12.75">
      <c r="B34" s="113">
        <f>H18</f>
        <v>0</v>
      </c>
      <c r="C34" s="114" t="s">
        <v>83</v>
      </c>
      <c r="D34" s="115">
        <f>H24</f>
        <v>0</v>
      </c>
      <c r="E34" s="116"/>
      <c r="F34" s="117" t="s">
        <v>83</v>
      </c>
      <c r="G34" s="118"/>
      <c r="H34" s="117">
        <f t="shared" si="0"/>
        <v>0</v>
      </c>
      <c r="I34" s="117" t="s">
        <v>83</v>
      </c>
      <c r="J34" s="117">
        <f t="shared" si="1"/>
        <v>0</v>
      </c>
    </row>
    <row r="35" spans="2:10" ht="12.75">
      <c r="B35" s="113">
        <f>H20</f>
        <v>0</v>
      </c>
      <c r="C35" s="114" t="s">
        <v>83</v>
      </c>
      <c r="D35" s="115">
        <f>H22</f>
        <v>0</v>
      </c>
      <c r="E35" s="116"/>
      <c r="F35" s="117" t="s">
        <v>83</v>
      </c>
      <c r="G35" s="118"/>
      <c r="H35" s="117">
        <f t="shared" si="0"/>
        <v>0</v>
      </c>
      <c r="I35" s="117" t="s">
        <v>83</v>
      </c>
      <c r="J35" s="117">
        <f t="shared" si="1"/>
        <v>0</v>
      </c>
    </row>
    <row r="36" spans="2:10" ht="12.75">
      <c r="B36" s="113">
        <f>H20</f>
        <v>0</v>
      </c>
      <c r="C36" s="114" t="s">
        <v>83</v>
      </c>
      <c r="D36" s="115">
        <f>H24</f>
        <v>0</v>
      </c>
      <c r="E36" s="116"/>
      <c r="F36" s="117" t="s">
        <v>83</v>
      </c>
      <c r="G36" s="118"/>
      <c r="H36" s="117">
        <f t="shared" si="0"/>
        <v>0</v>
      </c>
      <c r="I36" s="117" t="s">
        <v>83</v>
      </c>
      <c r="J36" s="117">
        <f t="shared" si="1"/>
        <v>0</v>
      </c>
    </row>
    <row r="37" spans="2:10" ht="12.75">
      <c r="B37" s="113">
        <f>H22</f>
        <v>0</v>
      </c>
      <c r="C37" s="114" t="s">
        <v>83</v>
      </c>
      <c r="D37" s="115">
        <f>H24</f>
        <v>0</v>
      </c>
      <c r="E37" s="116"/>
      <c r="F37" s="117" t="s">
        <v>83</v>
      </c>
      <c r="G37" s="118"/>
      <c r="H37" s="117">
        <f t="shared" si="0"/>
        <v>0</v>
      </c>
      <c r="I37" s="117" t="s">
        <v>83</v>
      </c>
      <c r="J37" s="117">
        <f t="shared" si="1"/>
        <v>0</v>
      </c>
    </row>
    <row r="38" ht="12.75">
      <c r="C38" s="99"/>
    </row>
    <row r="39" ht="12.75">
      <c r="C39" s="99"/>
    </row>
    <row r="40" spans="2:11" ht="12.75">
      <c r="B40" s="119" t="s">
        <v>78</v>
      </c>
      <c r="C40" s="99"/>
      <c r="E40" s="119" t="s">
        <v>105</v>
      </c>
      <c r="H40" s="119" t="s">
        <v>176</v>
      </c>
      <c r="K40" s="119" t="s">
        <v>177</v>
      </c>
    </row>
    <row r="41" ht="12.75">
      <c r="K41" s="120"/>
    </row>
    <row r="42" spans="2:11" ht="12.75">
      <c r="B42" s="121">
        <f>H16</f>
        <v>0</v>
      </c>
      <c r="C42" s="121"/>
      <c r="D42" s="121"/>
      <c r="E42" s="122">
        <f>SUM(H28:H31)</f>
        <v>0</v>
      </c>
      <c r="F42" s="121"/>
      <c r="G42" s="123"/>
      <c r="H42" s="123">
        <f>(E28-G28)+(E29-G29)+(E30-G30)+(E31-G31)</f>
        <v>0</v>
      </c>
      <c r="I42" s="121"/>
      <c r="J42" s="121"/>
      <c r="K42" s="124"/>
    </row>
    <row r="43" spans="5:11" ht="12.75">
      <c r="E43" s="119"/>
      <c r="K43" s="120"/>
    </row>
    <row r="44" spans="2:11" ht="12.75">
      <c r="B44" s="121">
        <f>H18</f>
        <v>0</v>
      </c>
      <c r="C44" s="121"/>
      <c r="D44" s="121"/>
      <c r="E44" s="122">
        <f>SUM(H32:H34)+J28</f>
        <v>0</v>
      </c>
      <c r="F44" s="121"/>
      <c r="G44" s="123"/>
      <c r="H44" s="123">
        <f>(G28-E28)+(E32-G32)+(E33-G33)+(E34-G34)</f>
        <v>0</v>
      </c>
      <c r="I44" s="121"/>
      <c r="J44" s="121"/>
      <c r="K44" s="124"/>
    </row>
    <row r="45" spans="5:11" ht="12.75">
      <c r="E45" s="119"/>
      <c r="K45" s="120"/>
    </row>
    <row r="46" spans="2:11" ht="12.75">
      <c r="B46" s="121">
        <f>H20</f>
        <v>0</v>
      </c>
      <c r="C46" s="121"/>
      <c r="D46" s="121"/>
      <c r="E46" s="122">
        <f>SUM(H35:H36)+J29+J32</f>
        <v>0</v>
      </c>
      <c r="F46" s="121"/>
      <c r="G46" s="123"/>
      <c r="H46" s="123">
        <f>(G29-E29)+(G32-E32)+(E35-G35)+(E36-G36)</f>
        <v>0</v>
      </c>
      <c r="I46" s="121"/>
      <c r="J46" s="121"/>
      <c r="K46" s="124"/>
    </row>
    <row r="47" spans="5:11" ht="12.75">
      <c r="E47" s="119"/>
      <c r="K47" s="120"/>
    </row>
    <row r="48" spans="2:11" ht="12.75">
      <c r="B48" s="121">
        <f>H22</f>
        <v>0</v>
      </c>
      <c r="C48" s="121"/>
      <c r="D48" s="121"/>
      <c r="E48" s="122">
        <f>J30+J33+J35+H37</f>
        <v>0</v>
      </c>
      <c r="F48" s="121"/>
      <c r="G48" s="123"/>
      <c r="H48" s="123">
        <f>(G30-E30)+(G33-E33)+(G35-E35)+(E37-G37)</f>
        <v>0</v>
      </c>
      <c r="I48" s="121"/>
      <c r="J48" s="121"/>
      <c r="K48" s="124"/>
    </row>
    <row r="49" spans="5:11" ht="12.75">
      <c r="E49" s="119"/>
      <c r="K49" s="120"/>
    </row>
    <row r="50" spans="2:11" ht="12.75">
      <c r="B50" s="121">
        <f>H24</f>
        <v>0</v>
      </c>
      <c r="C50" s="121"/>
      <c r="D50" s="121"/>
      <c r="E50" s="122">
        <f>SUM(J36:J37)+J34+J31</f>
        <v>0</v>
      </c>
      <c r="F50" s="121"/>
      <c r="G50" s="123"/>
      <c r="H50" s="123">
        <f>(G31-E31)+(G34-E34)+(G36-E36)+(G37-E37)</f>
        <v>0</v>
      </c>
      <c r="I50" s="121"/>
      <c r="J50" s="121"/>
      <c r="K50" s="124"/>
    </row>
    <row r="52" spans="1:11" ht="13.5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</row>
    <row r="53" spans="1:11" ht="13.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</row>
    <row r="54" spans="1:11" ht="13.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</row>
    <row r="55" spans="1:11" ht="13.5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</row>
  </sheetData>
  <sheetProtection selectLockedCells="1" selectUnlockedCells="1"/>
  <mergeCells count="12">
    <mergeCell ref="A52:K52"/>
    <mergeCell ref="A53:K53"/>
    <mergeCell ref="A54:K54"/>
    <mergeCell ref="A55:K55"/>
    <mergeCell ref="H16:K16"/>
    <mergeCell ref="H18:K18"/>
    <mergeCell ref="H20:K20"/>
    <mergeCell ref="H22:K22"/>
    <mergeCell ref="H24:K24"/>
    <mergeCell ref="B26:D26"/>
    <mergeCell ref="E26:G26"/>
    <mergeCell ref="H26:J26"/>
  </mergeCells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&amp;C&amp;"Arial,Fett"&amp;12Auswertungsliste bei
punktgleichen Mannschaften:</oddHeader>
    <oddFooter>&amp;L&amp;6Erstellt am &amp;D
von Erich Zänger&amp;CSeite &amp;P&amp;R&amp;6&amp;F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Hentschel</dc:creator>
  <cp:keywords/>
  <dc:description/>
  <cp:lastModifiedBy>Ulrike Hentschel</cp:lastModifiedBy>
  <dcterms:created xsi:type="dcterms:W3CDTF">2022-09-20T08:58:17Z</dcterms:created>
  <dcterms:modified xsi:type="dcterms:W3CDTF">2022-09-20T08:58:17Z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